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7275" tabRatio="909"/>
  </bookViews>
  <sheets>
    <sheet name="Осн" sheetId="1" r:id="rId1"/>
    <sheet name="пок" sheetId="2" r:id="rId2"/>
    <sheet name="пок план дост" sheetId="5" r:id="rId3"/>
    <sheet name="Рез 1" sheetId="7" r:id="rId4"/>
    <sheet name="Рез 2" sheetId="154" r:id="rId5"/>
    <sheet name="Рез 3" sheetId="155" r:id="rId6"/>
    <sheet name="Фин 1" sheetId="19" r:id="rId7"/>
    <sheet name="Фин 2" sheetId="156" r:id="rId8"/>
    <sheet name="Фин 3" sheetId="157" r:id="rId9"/>
    <sheet name="ИТОГО ФО" sheetId="23" r:id="rId10"/>
    <sheet name="фин план исп" sheetId="24" r:id="rId11"/>
    <sheet name="КТ-1.1 (2024)" sheetId="27" r:id="rId12"/>
    <sheet name="КТ-1.1 (2025)" sheetId="160" r:id="rId13"/>
    <sheet name="КТ-1.1 (2026)" sheetId="170" r:id="rId14"/>
    <sheet name="КТ-1.1 (2027)" sheetId="171" r:id="rId15"/>
    <sheet name="КТ-1.1 (2028)" sheetId="172" r:id="rId16"/>
    <sheet name="КТ-1.1 (2029)" sheetId="173" r:id="rId17"/>
    <sheet name="КТ-1.1 (2030)" sheetId="174" r:id="rId18"/>
    <sheet name="КТ-2.1 (2024)" sheetId="161" r:id="rId19"/>
    <sheet name="КТ-2.1 (2025)" sheetId="162" r:id="rId20"/>
    <sheet name="КТ-2.1 (2026)" sheetId="175" r:id="rId21"/>
    <sheet name="КТ-2.1 (2027)" sheetId="176" r:id="rId22"/>
    <sheet name="КТ-2.1 (2028)" sheetId="177" r:id="rId23"/>
    <sheet name="КТ-2.1 (2029)" sheetId="178" r:id="rId24"/>
    <sheet name="КТ-2.1 (2030)" sheetId="179" r:id="rId25"/>
    <sheet name="КТ-2.2 (2024)" sheetId="163" r:id="rId26"/>
    <sheet name="КТ-2.2 (2025)" sheetId="165" r:id="rId27"/>
    <sheet name="КТ-2.2 (2026)" sheetId="180" r:id="rId28"/>
    <sheet name="КТ-2.2 (2027)" sheetId="181" r:id="rId29"/>
    <sheet name="КТ-2.2 (2028)" sheetId="182" r:id="rId30"/>
    <sheet name="КТ-2.2 (2029)" sheetId="183" r:id="rId31"/>
    <sheet name="КТ-2.2 (2030)" sheetId="184" r:id="rId32"/>
    <sheet name="КТ-2.3 (2024)" sheetId="166" r:id="rId33"/>
    <sheet name="КТ-2.3 (2025)" sheetId="167" r:id="rId34"/>
    <sheet name="КТ-2.3 (2026)" sheetId="185" r:id="rId35"/>
    <sheet name="КТ-2.3 (2027)" sheetId="186" r:id="rId36"/>
    <sheet name="КТ-2.3 (2028)" sheetId="187" r:id="rId37"/>
    <sheet name="КТ-2.3 (2029)" sheetId="188" r:id="rId38"/>
    <sheet name="КТ-2.3 (2030)" sheetId="189" r:id="rId39"/>
    <sheet name="КТ-3.1 (2024)" sheetId="168" r:id="rId40"/>
    <sheet name="КТ-3.1 (2025)" sheetId="169" r:id="rId41"/>
    <sheet name="КТ-3.1 (2026)" sheetId="190" r:id="rId42"/>
    <sheet name="КТ-3.1 (2027)" sheetId="191" r:id="rId43"/>
    <sheet name="КТ-3.1 (2028)" sheetId="192" r:id="rId44"/>
    <sheet name="КТ-3.1 (2029)" sheetId="193" r:id="rId45"/>
    <sheet name="КТ-3.1 (2030)" sheetId="194" r:id="rId46"/>
  </sheets>
  <definedNames>
    <definedName name="_ftn1" localSheetId="0">Осн!#REF!</definedName>
    <definedName name="_ftn2" localSheetId="0">Осн!#REF!</definedName>
    <definedName name="_ftnref1" localSheetId="0">Осн!#REF!</definedName>
    <definedName name="_ftnref2" localSheetId="0">Осн!#REF!</definedName>
    <definedName name="_Ref142562482" localSheetId="3">'Рез 1'!$B$7</definedName>
    <definedName name="_Ref142562482" localSheetId="4">'Рез 2'!$B$7</definedName>
    <definedName name="_Ref142562482" localSheetId="5">'Рез 3'!$B$7</definedName>
    <definedName name="_xlnm.Print_Area" localSheetId="9">'ИТОГО ФО'!#REF!</definedName>
    <definedName name="_xlnm.Print_Area" localSheetId="11">'КТ-1.1 (2024)'!$A$1:$N$14</definedName>
    <definedName name="_xlnm.Print_Area" localSheetId="12">'КТ-1.1 (2025)'!$A$1:$N$12</definedName>
    <definedName name="_xlnm.Print_Area" localSheetId="13">'КТ-1.1 (2026)'!$A$1:$N$12</definedName>
    <definedName name="_xlnm.Print_Area" localSheetId="14">'КТ-1.1 (2027)'!$A$1:$N$12</definedName>
    <definedName name="_xlnm.Print_Area" localSheetId="15">'КТ-1.1 (2028)'!$A$1:$N$12</definedName>
    <definedName name="_xlnm.Print_Area" localSheetId="16">'КТ-1.1 (2029)'!$A$1:$N$12</definedName>
    <definedName name="_xlnm.Print_Area" localSheetId="17">'КТ-1.1 (2030)'!$A$1:$N$12</definedName>
    <definedName name="_xlnm.Print_Area" localSheetId="18">'КТ-2.1 (2024)'!$A$1:$N$14</definedName>
    <definedName name="_xlnm.Print_Area" localSheetId="19">'КТ-2.1 (2025)'!$A$1:$N$12</definedName>
    <definedName name="_xlnm.Print_Area" localSheetId="20">'КТ-2.1 (2026)'!$A$1:$N$12</definedName>
    <definedName name="_xlnm.Print_Area" localSheetId="21">'КТ-2.1 (2027)'!$A$1:$N$12</definedName>
    <definedName name="_xlnm.Print_Area" localSheetId="22">'КТ-2.1 (2028)'!$A$1:$N$12</definedName>
    <definedName name="_xlnm.Print_Area" localSheetId="23">'КТ-2.1 (2029)'!$A$1:$N$12</definedName>
    <definedName name="_xlnm.Print_Area" localSheetId="24">'КТ-2.1 (2030)'!$A$1:$N$12</definedName>
    <definedName name="_xlnm.Print_Area" localSheetId="25">'КТ-2.2 (2024)'!$A$1:$N$14</definedName>
    <definedName name="_xlnm.Print_Area" localSheetId="26">'КТ-2.2 (2025)'!$A$1:$N$12</definedName>
    <definedName name="_xlnm.Print_Area" localSheetId="27">'КТ-2.2 (2026)'!$A$1:$N$12</definedName>
    <definedName name="_xlnm.Print_Area" localSheetId="28">'КТ-2.2 (2027)'!$A$1:$N$12</definedName>
    <definedName name="_xlnm.Print_Area" localSheetId="29">'КТ-2.2 (2028)'!$A$1:$N$12</definedName>
    <definedName name="_xlnm.Print_Area" localSheetId="30">'КТ-2.2 (2029)'!$A$1:$N$12</definedName>
    <definedName name="_xlnm.Print_Area" localSheetId="31">'КТ-2.2 (2030)'!$A$1:$N$12</definedName>
    <definedName name="_xlnm.Print_Area" localSheetId="32">'КТ-2.3 (2024)'!$A$1:$N$14</definedName>
    <definedName name="_xlnm.Print_Area" localSheetId="33">'КТ-2.3 (2025)'!$A$1:$N$12</definedName>
    <definedName name="_xlnm.Print_Area" localSheetId="34">'КТ-2.3 (2026)'!$A$1:$N$12</definedName>
    <definedName name="_xlnm.Print_Area" localSheetId="35">'КТ-2.3 (2027)'!$A$1:$N$12</definedName>
    <definedName name="_xlnm.Print_Area" localSheetId="36">'КТ-2.3 (2028)'!$A$1:$N$12</definedName>
    <definedName name="_xlnm.Print_Area" localSheetId="37">'КТ-2.3 (2029)'!$A$1:$N$12</definedName>
    <definedName name="_xlnm.Print_Area" localSheetId="38">'КТ-2.3 (2030)'!$A$1:$N$12</definedName>
    <definedName name="_xlnm.Print_Area" localSheetId="39">'КТ-3.1 (2024)'!$A$1:$N$14</definedName>
    <definedName name="_xlnm.Print_Area" localSheetId="40">'КТ-3.1 (2025)'!$A$1:$N$12</definedName>
    <definedName name="_xlnm.Print_Area" localSheetId="41">'КТ-3.1 (2026)'!$A$1:$N$12</definedName>
    <definedName name="_xlnm.Print_Area" localSheetId="42">'КТ-3.1 (2027)'!$A$1:$N$12</definedName>
    <definedName name="_xlnm.Print_Area" localSheetId="43">'КТ-3.1 (2028)'!$A$1:$N$12</definedName>
    <definedName name="_xlnm.Print_Area" localSheetId="44">'КТ-3.1 (2029)'!$A$1:$N$12</definedName>
    <definedName name="_xlnm.Print_Area" localSheetId="45">'КТ-3.1 (2030)'!$A$1:$N$12</definedName>
    <definedName name="_xlnm.Print_Area" localSheetId="0">Осн!$A$1:$F$14</definedName>
    <definedName name="_xlnm.Print_Area" localSheetId="1">пок!$A$1:$Q$10</definedName>
    <definedName name="_xlnm.Print_Area" localSheetId="2">'пок план дост'!$A$1:$P$8</definedName>
    <definedName name="_xlnm.Print_Area" localSheetId="3">'Рез 1'!$A$1:$Q$8</definedName>
    <definedName name="_xlnm.Print_Area" localSheetId="4">'Рез 2'!$A$1:$Q$8</definedName>
    <definedName name="_xlnm.Print_Area" localSheetId="5">'Рез 3'!$A$1:$Q$8</definedName>
    <definedName name="_xlnm.Print_Area" localSheetId="6">'Фин 1'!$A$1:$J$10</definedName>
    <definedName name="_xlnm.Print_Area" localSheetId="7">'Фин 2'!$A$1:$J$32</definedName>
    <definedName name="_xlnm.Print_Area" localSheetId="8">'Фин 3'!$A$1:$J$10</definedName>
    <definedName name="_xlnm.Print_Area" localSheetId="10">'фин план исп'!$A$1:$N$7</definedName>
  </definedNames>
  <calcPr calcId="144525"/>
</workbook>
</file>

<file path=xl/calcChain.xml><?xml version="1.0" encoding="utf-8"?>
<calcChain xmlns="http://schemas.openxmlformats.org/spreadsheetml/2006/main">
  <c r="K6" i="194" l="1"/>
  <c r="K6" i="193"/>
  <c r="K6" i="192"/>
  <c r="K6" i="191"/>
  <c r="K6" i="190"/>
  <c r="K6" i="189"/>
  <c r="K6" i="188"/>
  <c r="K6" i="187"/>
  <c r="K6" i="186"/>
  <c r="K6" i="185"/>
  <c r="K6" i="184"/>
  <c r="K6" i="183"/>
  <c r="K6" i="182"/>
  <c r="K6" i="181"/>
  <c r="K6" i="180"/>
  <c r="K6" i="179"/>
  <c r="K6" i="178"/>
  <c r="K6" i="177"/>
  <c r="K6" i="176"/>
  <c r="K6" i="175"/>
  <c r="K6" i="174" l="1"/>
  <c r="K6" i="173"/>
  <c r="K6" i="172"/>
  <c r="K6" i="171"/>
  <c r="K6" i="170"/>
  <c r="K6" i="169"/>
  <c r="K8" i="168"/>
  <c r="K7" i="168"/>
  <c r="K6" i="167"/>
  <c r="K8" i="166"/>
  <c r="K7" i="166"/>
  <c r="K6" i="165"/>
  <c r="K8" i="163" l="1"/>
  <c r="K7" i="163"/>
  <c r="K6" i="162"/>
  <c r="K8" i="161"/>
  <c r="K6" i="160"/>
  <c r="N13" i="24"/>
  <c r="N11" i="24"/>
  <c r="N10" i="24"/>
  <c r="N9" i="24"/>
  <c r="N7" i="24"/>
  <c r="I7" i="23"/>
  <c r="I8" i="23" s="1"/>
  <c r="H7" i="23"/>
  <c r="H8" i="23" s="1"/>
  <c r="G7" i="23"/>
  <c r="G8" i="23" s="1"/>
  <c r="F7" i="23"/>
  <c r="F8" i="23" s="1"/>
  <c r="E7" i="23"/>
  <c r="E8" i="23" s="1"/>
  <c r="D7" i="23"/>
  <c r="D8" i="23" s="1"/>
  <c r="C7" i="23"/>
  <c r="C8" i="23" s="1"/>
  <c r="K8" i="27"/>
  <c r="K7" i="27"/>
  <c r="N14" i="24" l="1"/>
  <c r="J8" i="23"/>
  <c r="J9" i="23"/>
  <c r="J10" i="23"/>
  <c r="J11" i="23"/>
  <c r="J7" i="23"/>
  <c r="J14" i="157"/>
  <c r="J13" i="157"/>
  <c r="J12" i="157"/>
  <c r="J11" i="157"/>
  <c r="J10" i="157"/>
  <c r="J9" i="157"/>
  <c r="J8" i="157"/>
  <c r="J7" i="157"/>
  <c r="J6" i="157"/>
  <c r="J18" i="156"/>
  <c r="J19" i="156"/>
  <c r="J20" i="156"/>
  <c r="J21" i="156"/>
  <c r="J22" i="156"/>
  <c r="J23" i="156"/>
  <c r="J24" i="156"/>
  <c r="J25" i="156"/>
  <c r="J26" i="156"/>
  <c r="J27" i="156"/>
  <c r="J28" i="156"/>
  <c r="J29" i="156"/>
  <c r="J30" i="156"/>
  <c r="J31" i="156"/>
  <c r="J32" i="156"/>
  <c r="J9" i="156"/>
  <c r="J10" i="156"/>
  <c r="J11" i="156"/>
  <c r="J12" i="156"/>
  <c r="J13" i="156"/>
  <c r="J14" i="156"/>
  <c r="J6" i="156"/>
  <c r="K7" i="161" s="1"/>
  <c r="J15" i="156"/>
  <c r="J17" i="156"/>
  <c r="J16" i="156"/>
  <c r="J9" i="19"/>
  <c r="J10" i="19"/>
  <c r="J11" i="19"/>
  <c r="J12" i="19"/>
  <c r="J13" i="19"/>
  <c r="J14" i="19"/>
  <c r="J8" i="156" l="1"/>
  <c r="J7" i="156"/>
  <c r="J8" i="19"/>
  <c r="J7" i="19" l="1"/>
  <c r="J6" i="19"/>
</calcChain>
</file>

<file path=xl/sharedStrings.xml><?xml version="1.0" encoding="utf-8"?>
<sst xmlns="http://schemas.openxmlformats.org/spreadsheetml/2006/main" count="3935" uniqueCount="507">
  <si>
    <t>П А С П О Р Т</t>
  </si>
  <si>
    <t>регионального проекта</t>
  </si>
  <si>
    <t>1. Основные положения</t>
  </si>
  <si>
    <t>Краткое наименование регионального
проекта</t>
  </si>
  <si>
    <t>Срок реализации проекта</t>
  </si>
  <si>
    <t>Куратор регионального проекта</t>
  </si>
  <si>
    <t>Заместитель Председателя Правительства Рязанской области</t>
  </si>
  <si>
    <t>Руководитель регионального проекта</t>
  </si>
  <si>
    <t>Администратор регионального проекта</t>
  </si>
  <si>
    <t>1</t>
  </si>
  <si>
    <t>Государственная программа</t>
  </si>
  <si>
    <t>2. Показатели регионального проекта</t>
  </si>
  <si>
    <t>№ п/п</t>
  </si>
  <si>
    <t>Показатели регионального проекта</t>
  </si>
  <si>
    <t>Уровень показателя</t>
  </si>
  <si>
    <t>Единица измерения 
(по ОКЕИ)</t>
  </si>
  <si>
    <t>Базовое значение</t>
  </si>
  <si>
    <t>1.1.</t>
  </si>
  <si>
    <t>РП</t>
  </si>
  <si>
    <t>-</t>
  </si>
  <si>
    <t>2.1.</t>
  </si>
  <si>
    <t>янв.</t>
  </si>
  <si>
    <t>фев.</t>
  </si>
  <si>
    <t>мар.</t>
  </si>
  <si>
    <t>апр.</t>
  </si>
  <si>
    <t>май</t>
  </si>
  <si>
    <t>июнь</t>
  </si>
  <si>
    <t>июль</t>
  </si>
  <si>
    <t>авг.</t>
  </si>
  <si>
    <t>сен.</t>
  </si>
  <si>
    <t>окт.</t>
  </si>
  <si>
    <t>ноя.</t>
  </si>
  <si>
    <t>1.1</t>
  </si>
  <si>
    <r>
      <rPr>
        <sz val="14"/>
        <color rgb="FF000000"/>
        <rFont val="Times New Roman"/>
        <family val="1"/>
        <charset val="204"/>
      </rPr>
      <t>5. Финансовое обеспечение реализации регионального проекта</t>
    </r>
  </si>
  <si>
    <t>Всего
(тыс. рублей)</t>
  </si>
  <si>
    <t>1.1.1.</t>
  </si>
  <si>
    <t>1.1.2.</t>
  </si>
  <si>
    <t>1.1.3.</t>
  </si>
  <si>
    <t>ИТОГО ПО РЕГИОНАЛЬНОМУ ПРОЕКТУ:</t>
  </si>
  <si>
    <t>План исполнения нарастающим итогом (тыс. рублей)</t>
  </si>
  <si>
    <t>План реализации регионального проекта</t>
  </si>
  <si>
    <t>Взаимосвязь</t>
  </si>
  <si>
    <t>Ответственный исполнитель</t>
  </si>
  <si>
    <t>предшественники</t>
  </si>
  <si>
    <t>последователи</t>
  </si>
  <si>
    <t>1.1.1</t>
  </si>
  <si>
    <t>1.1.2</t>
  </si>
  <si>
    <t>Шаститко А.П.</t>
  </si>
  <si>
    <t>Министр сельского хозяйстваи продовольствия Рязанской области</t>
  </si>
  <si>
    <t>Филиппов Д.И.</t>
  </si>
  <si>
    <t>Государственная программа Рязанской области "Развитие агропромышленного комплекса"</t>
  </si>
  <si>
    <t>Площадь сельскохозяйственных угодий, сохраненных в сельскохозяйственном обороте и химическая мелиорация почв на пашне, нарастающим итогом</t>
  </si>
  <si>
    <t>Первый заместитель министра</t>
  </si>
  <si>
    <t>Правдина Е.Н.</t>
  </si>
  <si>
    <t>Тысяча гектаров</t>
  </si>
  <si>
    <t>Площадь вовлеченных в оборот земель сельскохозяйственного назначения, нарастающим итогом</t>
  </si>
  <si>
    <t>3. Помесячный план достижения показателей регионального проекта в 2024 году</t>
  </si>
  <si>
    <t>На конец 2024 года</t>
  </si>
  <si>
    <t>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</t>
  </si>
  <si>
    <t>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</t>
  </si>
  <si>
    <t>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</t>
  </si>
  <si>
    <t>3.1.</t>
  </si>
  <si>
    <t>2.2.</t>
  </si>
  <si>
    <t>2.3.</t>
  </si>
  <si>
    <t>Повышена производительсть земель сельскохозяйственного назначения за счет проведения известкования кислых почв на пашне</t>
  </si>
  <si>
    <t>Реализованы мероприятия в области известкования кислых почв на пашне</t>
  </si>
  <si>
    <t>Вовлечено в оборот сельскохозяйственных угодий за счет проведения культуртехнических мероприятий</t>
  </si>
  <si>
    <t>2.1.1.</t>
  </si>
  <si>
    <t>2.1.2.</t>
  </si>
  <si>
    <t>2.1.3.</t>
  </si>
  <si>
    <t>2.2.1.</t>
  </si>
  <si>
    <t>2.2.2.</t>
  </si>
  <si>
    <t>2.2.3.</t>
  </si>
  <si>
    <t>2.3.2.</t>
  </si>
  <si>
    <t>2.3.3.</t>
  </si>
  <si>
    <t>2.3.1.</t>
  </si>
  <si>
    <t>Нет</t>
  </si>
  <si>
    <t>3.1.1.</t>
  </si>
  <si>
    <t>3.1.2.</t>
  </si>
  <si>
    <t>3.1.3.</t>
  </si>
  <si>
    <t>Вовлечение в оборот и комплексная мелиорация земель сельскохозяйственного назначения</t>
  </si>
  <si>
    <t>Связь с государственными программами Российской Федерации и с государственными программами субъекта Российской Федерации (далее - государственные программы)</t>
  </si>
  <si>
    <t>Государственная программа Российской Федерации</t>
  </si>
  <si>
    <t>Целевые группы</t>
  </si>
  <si>
    <t>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</t>
  </si>
  <si>
    <t>Значение показателя по годам</t>
  </si>
  <si>
    <t xml:space="preserve">Информационная система </t>
  </si>
  <si>
    <t>Признак возрастания/убывания</t>
  </si>
  <si>
    <t>Признак «Участие муниципального образования»</t>
  </si>
  <si>
    <t>Нарастающий итог</t>
  </si>
  <si>
    <t>Возрастающий</t>
  </si>
  <si>
    <t>Да</t>
  </si>
  <si>
    <t>Площадь земель, в отношении которых  обеспечен водный режим гидромелиоративными системами</t>
  </si>
  <si>
    <t>Плановые значения по кварталам/месяцам</t>
  </si>
  <si>
    <t>4. Мероприятия (результаты) регионального проекта</t>
  </si>
  <si>
    <t>Наименование мероприятия (результата)</t>
  </si>
  <si>
    <t>Х</t>
  </si>
  <si>
    <t>Наименование структурных элементов государственных программ вместе с наименованием государственной программы</t>
  </si>
  <si>
    <t>Значение мероприятия (результата), параметра характеристики мероприятия (результата) по годам</t>
  </si>
  <si>
    <t>значение</t>
  </si>
  <si>
    <t>год</t>
  </si>
  <si>
    <t>(указываются наименования параметров характеристики)</t>
  </si>
  <si>
    <t>Тип мероприятия (результата)</t>
  </si>
  <si>
    <t>Уровень мероприятия (результата)</t>
  </si>
  <si>
    <t>нет</t>
  </si>
  <si>
    <t>Связь с показателями регионального  проекта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</si>
  <si>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</si>
  <si>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</si>
  <si>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</si>
  <si>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</si>
  <si>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</si>
  <si>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</si>
  <si>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</si>
  <si>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</si>
  <si>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</si>
  <si>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 xml:space="preserve">Увеличена доля земель сельскохозяйственного назначения, используемых по прямому назначению - вовлечены земельные участки из состава земель сельскохозяйственного назначения  в сельскохозяйственный оборот за счет проведения культуртехнических мероприятий в объеме 57,6 тыс. га выбывших сельскохозяйственных угодий   </t>
  </si>
  <si>
    <t xml:space="preserve">Повышена производительсть земель сельскохозяйственного назначения путем ввода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 </t>
  </si>
  <si>
    <t xml:space="preserve">Увеличена доля земель сельскохозяйственного назначения, вовлеченных в сельскохозяйственный оборот путем предоставления образованных земельных участков сельхозтоваропроизводителям в объеме 17,5 тыс. га до конца 2030 года </t>
  </si>
  <si>
    <t xml:space="preserve">Увеличена доля земель сельскохозяйственного назначения, используемых по прямому назначению - вовлечены земельные участки из состава земель сельскохозяйственного назначения  в сельскохозяйственный оборот путем предоставления образованных участков сельхозтоваропроизводителям в объеме 39,8 тыс. га до конца 2030 года </t>
  </si>
  <si>
    <t>3.1.1</t>
  </si>
  <si>
    <t>3.1.2</t>
  </si>
  <si>
    <t>3.1</t>
  </si>
  <si>
    <t>Бюджет субъекта Российской Федерации (всего), из них:</t>
  </si>
  <si>
    <t>в том числе межбюджетные трансферты из иных бюджетов бюджетной системы Российской Федерации (справочно)</t>
  </si>
  <si>
    <t>межбюджетные трансферты местным бюджетам</t>
  </si>
  <si>
    <t xml:space="preserve">межбюджетные трансферты бюджету территориального государственного внебюджетного фонда (бюджету территориального фонда обязательного медицинского страхования) </t>
  </si>
  <si>
    <t>Бюджет территориального государственного внебюджетного фонда (бюджет территориального фонда обязательного медицинского страхования)</t>
  </si>
  <si>
    <t>Консолидированные бюджеты муниципальных образований</t>
  </si>
  <si>
    <t>Внебюджетные источники</t>
  </si>
  <si>
    <t>Нераспределенный резерв (бюджет субъекта Российской Федерации)</t>
  </si>
  <si>
    <t>Наименование мероприятия (результата) и источники финансового обеспечения</t>
  </si>
  <si>
    <t>Объем финансового обеспечения по годам реализации, тыс. рублей</t>
  </si>
  <si>
    <t>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пользования, всего</t>
  </si>
  <si>
    <t>1.1.1.1</t>
  </si>
  <si>
    <t>1.1.1.2</t>
  </si>
  <si>
    <t>в том числе межбюджетные трансферты из федерального бюджета (справочно)</t>
  </si>
  <si>
    <t>да</t>
  </si>
  <si>
    <t>1.</t>
  </si>
  <si>
    <t>1.1.4.</t>
  </si>
  <si>
    <t>в том числе:                                                                                                                     Бюджет субъекта Российской Федерации</t>
  </si>
  <si>
    <t>2.</t>
  </si>
  <si>
    <t>Вовлечено в оборот сельскохозяйственных угодий за счет проведения культуртехнических мероприятий, всего</t>
  </si>
  <si>
    <t>2.1.1.1</t>
  </si>
  <si>
    <t>2.1.1.2</t>
  </si>
  <si>
    <t>2.1.4.</t>
  </si>
  <si>
    <t>2.2.1.1</t>
  </si>
  <si>
    <t>2.2.1.2</t>
  </si>
  <si>
    <t>2.2.4.</t>
  </si>
  <si>
    <t>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образований, всего</t>
  </si>
  <si>
    <t>2.3.1.1</t>
  </si>
  <si>
    <t>2.3.1.2</t>
  </si>
  <si>
    <t>2.3.4.</t>
  </si>
  <si>
    <t>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образований, всего</t>
  </si>
  <si>
    <t>3.</t>
  </si>
  <si>
    <t>Реализованы мероприятия в области известкования кислых почв на пашне, всего</t>
  </si>
  <si>
    <t>3.1.1.1</t>
  </si>
  <si>
    <t>3.1.1.2</t>
  </si>
  <si>
    <t>3.1.4.</t>
  </si>
  <si>
    <t>6. Помесячный план исполнения бюджета Рязанской области в части бюджетных ассигнований, предусмотренных на финансовое обеспечение реализации регионального проекта в 2024 году</t>
  </si>
  <si>
    <t>Всего на конец 2024 года (тыс. рублей)</t>
  </si>
  <si>
    <t>ИТОГО:</t>
  </si>
  <si>
    <t xml:space="preserve">Наименование мероприятия (результата), объекта мероприятия (результата),
контрольной точки
</t>
  </si>
  <si>
    <t>Срок реализации</t>
  </si>
  <si>
    <t>начало</t>
  </si>
  <si>
    <t>окончание</t>
  </si>
  <si>
    <t>ПРИЛОЖЕНИЕ №1
к паспорту регионального проекта "Вовлечение в оборот и комплексная мелиорация земель сельскохозяйственного назначения"</t>
  </si>
  <si>
    <t xml:space="preserve">Адрес объекта
(в соответствии
с ФИАС) 
</t>
  </si>
  <si>
    <t>Мощность объекта</t>
  </si>
  <si>
    <t xml:space="preserve">Единица измерения
(по ОКЕИ) 
</t>
  </si>
  <si>
    <t>Значение</t>
  </si>
  <si>
    <t xml:space="preserve">Объем финансового обеспечения
(тыс. руб.) 
</t>
  </si>
  <si>
    <t xml:space="preserve">Вид документа
и характеристика 
мероприятия (результата)
</t>
  </si>
  <si>
    <t>Мероприятие (результат) "Введено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пользования"</t>
  </si>
  <si>
    <t>Повышена производительсть земель сельскохозяйственного назначения путем ввода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</t>
  </si>
  <si>
    <t>Мероприятие (результат) "Введено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пользования" в 2024 году реализации</t>
  </si>
  <si>
    <t>Обеспечено достижение результата: 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 0,62 тыс. га в 2024 году</t>
  </si>
  <si>
    <t>Контрольная точка "Заключено соглашение с Министерством сельского хозяйства Российской Федерации о предоставлении межбюджетных трансфертов"</t>
  </si>
  <si>
    <t>Соглашение о предоставлении межбюджетных трансфертов</t>
  </si>
  <si>
    <t>Контрольная точка "Осуществлен сбор заявочной документации"</t>
  </si>
  <si>
    <t>Реестр соглашений</t>
  </si>
  <si>
    <t>Взаимосвязь с иными результатами и контрольными точками отсутствует</t>
  </si>
  <si>
    <t>Контрольная точка "Сформированы бюджетные обязательства"</t>
  </si>
  <si>
    <t>Реестр бюджетных обязательств</t>
  </si>
  <si>
    <t>Контрольная точка "Доведены бюджетные средства"</t>
  </si>
  <si>
    <t>Реестр заявок на кассовый расход</t>
  </si>
  <si>
    <t>Протокол</t>
  </si>
  <si>
    <t>Сводная ведомость</t>
  </si>
  <si>
    <t>Контрольная точка "Направлены документы для отбора в Министерство сельского хозяйства Российской Федерации"</t>
  </si>
  <si>
    <t>Мероприятие (результат) "Введено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пользования" в 2025 году реализации</t>
  </si>
  <si>
    <t>1.1.1.К.1.</t>
  </si>
  <si>
    <t>1.1.1.К.2.</t>
  </si>
  <si>
    <t>1.1.1.К.3.</t>
  </si>
  <si>
    <t>1.1.1.К.4.</t>
  </si>
  <si>
    <t>1.1.1.К.5.</t>
  </si>
  <si>
    <t>1.1.1.К.6.</t>
  </si>
  <si>
    <t>Сазонкин И.М.</t>
  </si>
  <si>
    <t xml:space="preserve">Сазонкин И.М. </t>
  </si>
  <si>
    <t xml:space="preserve">Макарова М.П. </t>
  </si>
  <si>
    <t>Макарова М.П.</t>
  </si>
  <si>
    <t xml:space="preserve">Правдина Е.Н. </t>
  </si>
  <si>
    <t>1.1.2.К.1.</t>
  </si>
  <si>
    <t>1.1.2.К.2.</t>
  </si>
  <si>
    <t>1.1.2.К.3.</t>
  </si>
  <si>
    <t>1.1.2.К.4.</t>
  </si>
  <si>
    <t>1.1.2.К.5.</t>
  </si>
  <si>
    <t>1.1.2.К.6.</t>
  </si>
  <si>
    <t>Обеспечено достижение результата: 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 0,25 тыс. га в 2025 году</t>
  </si>
  <si>
    <t>1.1.3.К.1.</t>
  </si>
  <si>
    <t>Мероприятие (результат) "Вовлечено в оборот сельскохозяйственных угодий за счет проведения культуртехнических мероприятий"</t>
  </si>
  <si>
    <t>Мероприятие (результат) "Вовлечено в оборот сельскохозяйственных угодий за счет проведения культуртехнических мероприятий" в 2024 году реализации</t>
  </si>
  <si>
    <t>Обеспечено достижение результата: вовлечено в оборот сельскохозяйственных угодий за счет проведения культуртехнических мероприятий 0,651 тыс. га в 2024 году</t>
  </si>
  <si>
    <t>2.1.1.К.1.</t>
  </si>
  <si>
    <t>2.1.1.К.2.</t>
  </si>
  <si>
    <t>2.1.1.К.3.</t>
  </si>
  <si>
    <t>2.1.1.К.4.</t>
  </si>
  <si>
    <t>2.1.1.К.6.</t>
  </si>
  <si>
    <t>2.1.1.К.5.</t>
  </si>
  <si>
    <t>2.1.2.К.1.</t>
  </si>
  <si>
    <t>Мероприятие (результат) "Вовлечено в оборот сельскохозяйственных угодий за счет проведения культуртехнических мероприятий" в 2025 году реализации</t>
  </si>
  <si>
    <t>Обеспечено достижение результата: вовлечено в оборот сельскохозяйственных угодий за счет проведения культуртехнических мероприятий 0,413 тыс. га в 2025 году</t>
  </si>
  <si>
    <t>2.1.2.К.2.</t>
  </si>
  <si>
    <t>2.1.2.К.3.</t>
  </si>
  <si>
    <t>2.1.2.К.4.</t>
  </si>
  <si>
    <t>2.1.2.К.5.</t>
  </si>
  <si>
    <t>2.1.2.К.6.</t>
  </si>
  <si>
    <t>2.1.3.К.1.</t>
  </si>
  <si>
    <t>Мероприятие (результат) "Подготовлены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образований"</t>
  </si>
  <si>
    <t>Мероприятие (результат) "Подготовлены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образований" в 2024 году реализации</t>
  </si>
  <si>
    <t xml:space="preserve">Увеличена доля земель сельскохозяйственного назначения, вовлеченных в сельскохозяйственный оборот путем предоставления образованных земельных участков сельхозтоваропроизводителям в объеме 17,5 тыс. га до конца 2030 года  </t>
  </si>
  <si>
    <t>Обеспечено достижение результата: 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  на площади 7,0 тыс. га в 2024 году</t>
  </si>
  <si>
    <t>2.2.1.К.1.</t>
  </si>
  <si>
    <t>2.2.1.К.2.</t>
  </si>
  <si>
    <t>2.2.1.К.3.</t>
  </si>
  <si>
    <t>2.2.1.К.4.</t>
  </si>
  <si>
    <t>2.2.1.К.5.</t>
  </si>
  <si>
    <t>2.2.1.К.6.</t>
  </si>
  <si>
    <t>Заявки</t>
  </si>
  <si>
    <t>Контрольная точка "Рассмотрены документы, прошедших отбор  проектов, для предоставления субсидий, заключены соглашения о предоставлении субсидии с муниципальными образованиями"</t>
  </si>
  <si>
    <t>Контрольная точка "Осуществлен сбор заявочной документации и проведен предварительный отбор проектов"</t>
  </si>
  <si>
    <t>Мероприятие (результат) "Подготовлены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образований" в 2025 году реализации</t>
  </si>
  <si>
    <t>2.2.2.К.1.</t>
  </si>
  <si>
    <t>2.2.2.К.2.</t>
  </si>
  <si>
    <t>2.2.2.К.3.</t>
  </si>
  <si>
    <t>2.2.2.К.4.</t>
  </si>
  <si>
    <t>2.2.2.К.5.</t>
  </si>
  <si>
    <t>2.2.2.К.6.</t>
  </si>
  <si>
    <t>Мероприятие (результат) "Осуществлен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образований"</t>
  </si>
  <si>
    <t>2.3.1.К.1.</t>
  </si>
  <si>
    <t>2.3.1.К.2.</t>
  </si>
  <si>
    <t>2.3.1.К.3.</t>
  </si>
  <si>
    <t>2.3.1.К.4.</t>
  </si>
  <si>
    <t>2.3.1.К.5.</t>
  </si>
  <si>
    <t>2.3.1.К.6.</t>
  </si>
  <si>
    <t>2.3.2.К.1.</t>
  </si>
  <si>
    <t>2.3.2.К.2.</t>
  </si>
  <si>
    <t>2.3.2.К.3.</t>
  </si>
  <si>
    <t>2.3.2.К.4.</t>
  </si>
  <si>
    <t>2.3.2.К.5.</t>
  </si>
  <si>
    <t>2.3.2.К.6.</t>
  </si>
  <si>
    <t>Мероприятие (результат) "Реализованы мероприятия в области известкования кислых почв на пашне"</t>
  </si>
  <si>
    <t>Обеспечено достижение результата: 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  на площади 7,0 тыс. га в 2025 году</t>
  </si>
  <si>
    <t>Мероприятие (результат) "Реализованы мероприятия в области известкования кислых почв на пашне в 2024 году реализации</t>
  </si>
  <si>
    <t>Обеспечено достижение результата: реализованы мероприятия в области известкования кислых почв на пашне на площади 1,274 тыс. га в 2024 году</t>
  </si>
  <si>
    <t>Мероприятие (результат) "Осуществлен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образований" в 2024 году реализации</t>
  </si>
  <si>
    <t>Обеспечено достижение результата: 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 на площади 17,0 тыс. га в 2024 году</t>
  </si>
  <si>
    <t>Обеспечено достижение результата: 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 на площади 19,3 тыс. га в 2025 году</t>
  </si>
  <si>
    <t>3.1.1.К.1.</t>
  </si>
  <si>
    <t>3.1.1.К.2.</t>
  </si>
  <si>
    <t>3.1.1.К.4.</t>
  </si>
  <si>
    <t>3.1.1.К.5.</t>
  </si>
  <si>
    <t>3.1.1.К.6.</t>
  </si>
  <si>
    <t>3.1.1.К.3.</t>
  </si>
  <si>
    <t>Обеспечено достижение результата: реализованы мероприятия в области известкования кислых почв на пашне на площади 0,813 тыс. га в 2025 году</t>
  </si>
  <si>
    <t>Мероприятие (результат) "Реализованы мероприятия в области известкования кислых почв на пашне в 2025 году реализации</t>
  </si>
  <si>
    <t>3.1.2.К.1.</t>
  </si>
  <si>
    <t>3.1.2.К.2.</t>
  </si>
  <si>
    <t>3.1.2.К.3.</t>
  </si>
  <si>
    <t>3.1.2.К.4.</t>
  </si>
  <si>
    <t>3.1.2.К.5.</t>
  </si>
  <si>
    <t>3.1.2.К.6.</t>
  </si>
  <si>
    <t>Обеспечено достижение результата: 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 0,25 тыс. га в 2026 году</t>
  </si>
  <si>
    <t>Мероприятие (результат) "Введено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пользования" в 2026 году реализации</t>
  </si>
  <si>
    <t>1.1.3.К.2.</t>
  </si>
  <si>
    <t>1.1.3.К.3.</t>
  </si>
  <si>
    <t>1.1.3.К.4.</t>
  </si>
  <si>
    <t>1.1.3.К.5.</t>
  </si>
  <si>
    <t>1.1.3.К.6.</t>
  </si>
  <si>
    <t>1.1.4.К.1.</t>
  </si>
  <si>
    <t>3.1.3.К.1.</t>
  </si>
  <si>
    <t>Мероприятие (результат) "Введено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пользования" в 2027 году реализации</t>
  </si>
  <si>
    <t>Обеспечено достижение результата: 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 0,25 тыс. га в 2027 году</t>
  </si>
  <si>
    <t>1.1.4.К.2.</t>
  </si>
  <si>
    <t>1.1.4.К.3.</t>
  </si>
  <si>
    <t>1.1.4.К.4.</t>
  </si>
  <si>
    <t>1.1.4.К.5.</t>
  </si>
  <si>
    <t>1.1.4.К.6.</t>
  </si>
  <si>
    <t>1.1.5.К.1.</t>
  </si>
  <si>
    <t>Мероприятие (результат) "Введено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пользования" в 2028 году реализации</t>
  </si>
  <si>
    <t>Обеспечено достижение результата: 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 0,25 тыс. га в 2028 году</t>
  </si>
  <si>
    <t>1.1.5.</t>
  </si>
  <si>
    <t>1.1.5.К.2.</t>
  </si>
  <si>
    <t>1.1.5.К.3.</t>
  </si>
  <si>
    <t>1.1.5.К.4.</t>
  </si>
  <si>
    <t>1.1.5.К.5.</t>
  </si>
  <si>
    <t>1.1.5.К.6.</t>
  </si>
  <si>
    <t>1.1.6.К.1.</t>
  </si>
  <si>
    <t>Обеспечено достижение результата: 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 0,25 тыс. га в 2029 году</t>
  </si>
  <si>
    <t>Мероприятие (результат) "Введено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пользования" в 2029 году реализации</t>
  </si>
  <si>
    <t>1.1.6.</t>
  </si>
  <si>
    <t>1.1.6.К.2.</t>
  </si>
  <si>
    <t>1.1.6.К.3.</t>
  </si>
  <si>
    <t>1.1.6.К.4.</t>
  </si>
  <si>
    <t>1.1.6.К.5.</t>
  </si>
  <si>
    <t>1.1.6.К.6.</t>
  </si>
  <si>
    <t>1.1.7.К.1.</t>
  </si>
  <si>
    <t>Мероприятие (результат) "Введено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пользования" в 2030 году реализации</t>
  </si>
  <si>
    <t>Обеспечено достижение результата: введено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 0,25 тыс. га в 2030 году</t>
  </si>
  <si>
    <t>1.1.7.</t>
  </si>
  <si>
    <t>1.1.7.К.2.</t>
  </si>
  <si>
    <t>1.1.7.К.3.</t>
  </si>
  <si>
    <t>1.1.7.К.4.</t>
  </si>
  <si>
    <t>1.1.7.К.5.</t>
  </si>
  <si>
    <t>1.1.7.К.6.</t>
  </si>
  <si>
    <t>Мероприятие (результат) "Вовлечено в оборот сельскохозяйственных угодий за счет проведения культуртехнических мероприятий" в 2026 году реализации</t>
  </si>
  <si>
    <t>Обеспечено достижение результата: вовлечено в оборот сельскохозяйственных угодий за счет проведения культуртехнических мероприятий 10,5 тыс. га в 2026 году</t>
  </si>
  <si>
    <t>2.1.3.К.2.</t>
  </si>
  <si>
    <t>2.1.3.К.3.</t>
  </si>
  <si>
    <t>2.1.3.К.4.</t>
  </si>
  <si>
    <t>2.1.3.К.5.</t>
  </si>
  <si>
    <t>2.1.3.К.6.</t>
  </si>
  <si>
    <t>2.1.4.К.1.</t>
  </si>
  <si>
    <t>Мероприятие (результат) "Вовлечено в оборот сельскохозяйственных угодий за счет проведения культуртехнических мероприятий" в 2027 году реализации</t>
  </si>
  <si>
    <t>Обеспечено достижение результата: вовлечено в оборот сельскохозяйственных угодий за счет проведения культуртехнических мероприятий 11,0 тыс. га в 2027 году</t>
  </si>
  <si>
    <t>2.1.4.К.2.</t>
  </si>
  <si>
    <t>2.1.4.К.3.</t>
  </si>
  <si>
    <t>2.1.4.К.4.</t>
  </si>
  <si>
    <t>2.1.4.К.5.</t>
  </si>
  <si>
    <t>2.1.4.К.6.</t>
  </si>
  <si>
    <t>2.1.5.К.1.</t>
  </si>
  <si>
    <t>Мероприятие (результат) "Вовлечено в оборот сельскохозяйственных угодий за счет проведения культуртехнических мероприятий" в 2028 году реализации</t>
  </si>
  <si>
    <t>Обеспечено достижение результата: вовлечено в оборот сельскохозяйственных угодий за счет проведения культуртехнических мероприятий 11,0 тыс. га в 2028 году</t>
  </si>
  <si>
    <t>2.1.5.</t>
  </si>
  <si>
    <t>2.1.5.К.2.</t>
  </si>
  <si>
    <t>2.1.5.К.3.</t>
  </si>
  <si>
    <t>2.1.5.К.4.</t>
  </si>
  <si>
    <t>2.1.5.К.5.</t>
  </si>
  <si>
    <t>2.1.5.К.6.</t>
  </si>
  <si>
    <t>2.1.6.К.1.</t>
  </si>
  <si>
    <t>Мероприятие (результат) "Вовлечено в оборот сельскохозяйственных угодий за счет проведения культуртехнических мероприятий" в 2029 году реализации</t>
  </si>
  <si>
    <t>Обеспечено достижение результата: вовлечено в оборот сельскохозяйственных угодий за счет проведения культуртехнических мероприятий 12,0 тыс. га в 2029 году</t>
  </si>
  <si>
    <t>2.1.6.</t>
  </si>
  <si>
    <t>2.1.6.К.2.</t>
  </si>
  <si>
    <t>2.1.6.К.3.</t>
  </si>
  <si>
    <t>2.1.6.К.4.</t>
  </si>
  <si>
    <t>2.1.6.К.5.</t>
  </si>
  <si>
    <t>2.1.6.К.6.</t>
  </si>
  <si>
    <t>2.1.7.К.1.</t>
  </si>
  <si>
    <t>Обеспечено достижение результата: вовлечено в оборот сельскохозяйственных угодий за счет проведения культуртехнических мероприятий 12,0 тыс. га в 2030 году</t>
  </si>
  <si>
    <t>Мероприятие (результат) "Вовлечено в оборот сельскохозяйственных угодий за счет проведения культуртехнических мероприятий" в 2030 году реализации</t>
  </si>
  <si>
    <t>2.1.7.</t>
  </si>
  <si>
    <t>2.1.7.К.2.</t>
  </si>
  <si>
    <t>2.1.7.К.3.</t>
  </si>
  <si>
    <t>2.1.7.К.4.</t>
  </si>
  <si>
    <t>2.1.7.К.5.</t>
  </si>
  <si>
    <t>2.1.7.К.6.</t>
  </si>
  <si>
    <t>Мероприятие (результат) "Подготовлены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образований" в 2026 году реализации</t>
  </si>
  <si>
    <t>Обеспечено достижение результата: 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  на площади 1,0 тыс. га в 2026 году</t>
  </si>
  <si>
    <t>2.2.3.К.1.</t>
  </si>
  <si>
    <t>2.2.3.К.2.</t>
  </si>
  <si>
    <t>2.2.3.К.3.</t>
  </si>
  <si>
    <t>2.2.3.К.4.</t>
  </si>
  <si>
    <t>2.2.3.К.5.</t>
  </si>
  <si>
    <t>2.2.3.К.6.</t>
  </si>
  <si>
    <t>Обеспечено достижение результата: 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  на площади 1,0 тыс. га в 2027 году</t>
  </si>
  <si>
    <t>Мероприятие (результат) "Подготовлены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образований" в 2027 году реализации</t>
  </si>
  <si>
    <t>2.2.4.К.1.</t>
  </si>
  <si>
    <t>2.2.4.К.2.</t>
  </si>
  <si>
    <t>2.2.4.К.3.</t>
  </si>
  <si>
    <t>2.2.4.К.4.</t>
  </si>
  <si>
    <t>2.2.4.К.5.</t>
  </si>
  <si>
    <t>2.2.4.К.6.</t>
  </si>
  <si>
    <t>Мероприятие (результат) "Подготовлены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образований" в 2028 году реализации</t>
  </si>
  <si>
    <t>Обеспечено достижение результата: 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  на площади 0,5 тыс. га в 2028 году</t>
  </si>
  <si>
    <t>2.2.5.</t>
  </si>
  <si>
    <t>2.2.5.К.1.</t>
  </si>
  <si>
    <t>2.2.5.К.2.</t>
  </si>
  <si>
    <t>2.2.5.К.3.</t>
  </si>
  <si>
    <t>2.2.5.К.4.</t>
  </si>
  <si>
    <t>2.2.5.К.5.</t>
  </si>
  <si>
    <t>2.2.5.К.6.</t>
  </si>
  <si>
    <t>Приобретение товаров, работ, услуг</t>
  </si>
  <si>
    <t>Обеспечено достижение результата: 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  на площади 0,5 тыс. га в 2029 году</t>
  </si>
  <si>
    <t>Мероприятие (результат) "Подготовлены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образований" в 2029 году реализации</t>
  </si>
  <si>
    <t>2.2.6.</t>
  </si>
  <si>
    <t>2.2.6.К.1.</t>
  </si>
  <si>
    <t>2.2.6.К.2.</t>
  </si>
  <si>
    <t>2.2.6.К.3.</t>
  </si>
  <si>
    <t>2.2.6.К.4.</t>
  </si>
  <si>
    <t>2.2.6.К.5.</t>
  </si>
  <si>
    <t>2.2.6.К.6.</t>
  </si>
  <si>
    <t>Обеспечено достижение результата: 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  на площади 0,5 тыс. га в 2030 году</t>
  </si>
  <si>
    <t>Мероприятие (результат) "Подготовлены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образований" в 2030 году реализации</t>
  </si>
  <si>
    <t>2.2.7.</t>
  </si>
  <si>
    <t>2.2.7.К.1.</t>
  </si>
  <si>
    <t>2.2.7.К.2.</t>
  </si>
  <si>
    <t>2.2.7.К.3.</t>
  </si>
  <si>
    <t>2.2.7.К.4.</t>
  </si>
  <si>
    <t>2.2.7.К.5.</t>
  </si>
  <si>
    <t>2.2.7.К.6.</t>
  </si>
  <si>
    <t>Обеспечено достижение результата: 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 на площади 1,0 тыс. га в 2026 году</t>
  </si>
  <si>
    <t>2.3.3.К.1.</t>
  </si>
  <si>
    <t>2.3.3.К.2.</t>
  </si>
  <si>
    <t>2.3.3.К.3.</t>
  </si>
  <si>
    <t>2.3.3.К.4.</t>
  </si>
  <si>
    <t>2.3.3.К.5.</t>
  </si>
  <si>
    <t>2.3.3.К.6.</t>
  </si>
  <si>
    <t>Обеспечено достижение результата: 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 на площади 1,0 тыс. га в 2027 году</t>
  </si>
  <si>
    <t>2.3.4.К.1.</t>
  </si>
  <si>
    <t>2.3.4.К.2.</t>
  </si>
  <si>
    <t>2.3.4.К.3.</t>
  </si>
  <si>
    <t>2.3.4.К.4.</t>
  </si>
  <si>
    <t>2.3.4.К.5.</t>
  </si>
  <si>
    <t>2.3.4.К.6.</t>
  </si>
  <si>
    <t>Обеспечено достижение результата: 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 на площади 0,5 тыс. га в 2028 году</t>
  </si>
  <si>
    <t>2.3.5.</t>
  </si>
  <si>
    <t>2.3.5.К.1.</t>
  </si>
  <si>
    <t>2.3.5.К.2.</t>
  </si>
  <si>
    <t>2.3.5.К.3.</t>
  </si>
  <si>
    <t>2.3.5.К.5.</t>
  </si>
  <si>
    <t>2.3.5.К.6.</t>
  </si>
  <si>
    <t>2.3.5.К.4.</t>
  </si>
  <si>
    <t>Обеспечено достижение результата: 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 на площади 0,5 тыс. га в 2029 году</t>
  </si>
  <si>
    <t>2.3.6.</t>
  </si>
  <si>
    <t>2.3.6.К.1.</t>
  </si>
  <si>
    <t>2.3.6.К.2.</t>
  </si>
  <si>
    <t>2.3.6.К.3.</t>
  </si>
  <si>
    <t>2.3.6.К.4.</t>
  </si>
  <si>
    <t>2.3.6.К.5.</t>
  </si>
  <si>
    <t>2.3.6.К.6.</t>
  </si>
  <si>
    <t>Обеспечено достижение результата: 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 на площади 0,5 тыс. га в 2030 году</t>
  </si>
  <si>
    <t>2.3.7.</t>
  </si>
  <si>
    <t>2.3.7.К.1.</t>
  </si>
  <si>
    <t>2.3.7.К.2.</t>
  </si>
  <si>
    <t>2.3.7.К.3.</t>
  </si>
  <si>
    <t>2.3.7.К.4.</t>
  </si>
  <si>
    <t>2.3.7.К.5.</t>
  </si>
  <si>
    <t>2.3.7.К.6.</t>
  </si>
  <si>
    <t>Обеспечено достижение результата: реализованы мероприятия в области известкования кислых почв на пашне на площади 11,0 тыс. га в 2026 году</t>
  </si>
  <si>
    <t>Мероприятие (результат) "Реализованы мероприятия в области известкования кислых почв на пашне в 2026 году реализации</t>
  </si>
  <si>
    <t>3.1.3.К.2.</t>
  </si>
  <si>
    <t>3.1.3.К.3.</t>
  </si>
  <si>
    <t>3.1.3.К.4.</t>
  </si>
  <si>
    <t>3.1.3.К.5.</t>
  </si>
  <si>
    <t>3.1.3.К.6.</t>
  </si>
  <si>
    <t>3.1.4.К.1.</t>
  </si>
  <si>
    <t>Мероприятие (результат) "Реализованы мероприятия в области известкования кислых почв на пашне в 2027 году реализации</t>
  </si>
  <si>
    <t>Обеспечено достижение результата: реализованы мероприятия в области известкования кислых почв на пашне на площади 11,5 тыс. га в 2027 году</t>
  </si>
  <si>
    <t>3.1.4.К.2.</t>
  </si>
  <si>
    <t>3.1.4.К.3.</t>
  </si>
  <si>
    <t>3.1.4.К.4.</t>
  </si>
  <si>
    <t>3.1.4.К.5.</t>
  </si>
  <si>
    <t>3.1.4.К.6.</t>
  </si>
  <si>
    <t>3.1.5.К.1.</t>
  </si>
  <si>
    <t>Мероприятие (результат) "Реализованы мероприятия в области известкования кислых почв на пашне в 2028 году реализации</t>
  </si>
  <si>
    <t>Обеспечено достижение результата: реализованы мероприятия в области известкования кислых почв на пашне на площади 12,0 тыс. га в 2028 году</t>
  </si>
  <si>
    <t>3.1.5.</t>
  </si>
  <si>
    <t>3.1.5.К.2.</t>
  </si>
  <si>
    <t>3.1.5.К.3.</t>
  </si>
  <si>
    <t>3.1.5.К.4.</t>
  </si>
  <si>
    <t>3.1.5.К.5.</t>
  </si>
  <si>
    <t>3.1.5.К.6.</t>
  </si>
  <si>
    <t>3.1.6.К.1.</t>
  </si>
  <si>
    <t>Обеспечено достижение результата: реализованы мероприятия в области известкования кислых почв на пашне на площади 12,0 тыс. га в 2029 году</t>
  </si>
  <si>
    <t>Мероприятие (результат) "Реализованы мероприятия в области известкования кислых почв на пашне в 2029 году реализации</t>
  </si>
  <si>
    <t>3.1.6.</t>
  </si>
  <si>
    <t>3.1.6.К.2.</t>
  </si>
  <si>
    <t>3.1.6.К.3.</t>
  </si>
  <si>
    <t>3.1.6.К.4.</t>
  </si>
  <si>
    <t>3.1.6.К.5.</t>
  </si>
  <si>
    <t>3.1.6.К.6.</t>
  </si>
  <si>
    <t>3.1.7.К.1.</t>
  </si>
  <si>
    <t>Обеспечено достижение результата: реализованы мероприятия в области известкования кислых почв на пашне на площади 12,0 тыс. га в 2030 году</t>
  </si>
  <si>
    <t>Мероприятие (результат) "Реализованы мероприятия в области известкования кислых почв на пашне в 2030 году реализации</t>
  </si>
  <si>
    <t>3.1.7.</t>
  </si>
  <si>
    <t>3.1.7.К.2.</t>
  </si>
  <si>
    <t>3.1.7.К.3.</t>
  </si>
  <si>
    <t>3.1.7.К.4.</t>
  </si>
  <si>
    <t>3.1.7.К.5.</t>
  </si>
  <si>
    <t>3.1.7.К.6.</t>
  </si>
  <si>
    <t xml:space="preserve"> Организация эффективного вовлечения в оборот земель сельскохозяйственного назначения</t>
  </si>
  <si>
    <t xml:space="preserve">Восстановление мелиорируемых земель </t>
  </si>
  <si>
    <t>Стимулирование эффективного использования земель сельскохозяйственного назначения и повышения плодородия почв</t>
  </si>
  <si>
    <t>Организация эффективного вовлечения в оборот земель сельскохозяйственного назначения</t>
  </si>
  <si>
    <t xml:space="preserve"> Восстановление мелиорируемых земель </t>
  </si>
  <si>
    <t xml:space="preserve"> Стимулирование эффективного использования земель сельскохозяйственного назначения и повышения плодородия почв</t>
  </si>
  <si>
    <t>Оказание услуг (выполнение работ)</t>
  </si>
  <si>
    <t>"ГП", "РП"</t>
  </si>
  <si>
    <t>Контрольная точка "Рассмотрены документы по проектам, прошедшим отбор в 2023 году, для предоставления субсидий, заключены соглашения 
о предоставлении субсидии с сельскохозяйственными товаропроизводителями"</t>
  </si>
  <si>
    <t>Контрольная точка "Рассмотрены документы по проектам, прошедшим отбор в 2024 году, для предоставления субсидий, заключены соглашения 
о предоставлении субсидии с сельскохозяйственными товаропроизводителями"</t>
  </si>
  <si>
    <t>Контрольная точка "Рассмотрены документы по проектам, прошедшим отбор в 2025 году, для предоставления субсидий, заключены соглашения 
о предоставлении субсидии с сельскохозяйственными товаропроизводителями"</t>
  </si>
  <si>
    <t>Контрольная точка "Рассмотрены документы по проектам, прошедшим отбор в 2026 году, для предоставления субсидий, заключены соглашения 
о предоставлении субсидии с сельскохозяйственными товаропроизводителями"</t>
  </si>
  <si>
    <t>Контрольная точка "Рассмотрены документы по проектам, прошедшим отбор в 2027 году, для предоставления субсидий, заключены соглашения 
о предоставлении субсидии с сельскохозяйственными товаропроизводителями"</t>
  </si>
  <si>
    <t>Контрольная точка "Рассмотрены документы по проектам, прошедшим отбор в 2028 году, для предоставления субсидий, заключены соглашения 
о предоставлении субсидии с сельскохозяйственными товаропроизводителями"</t>
  </si>
  <si>
    <t>Контрольная точка "Рассмотрены документы по проектам, прошедшим отбор в 2029 году, для предоставления субсидий, заключены соглашения 
о предоставлении субсидии с сельскохозяйственными товаропроизводителями"</t>
  </si>
  <si>
    <t>Этап I</t>
  </si>
  <si>
    <t>Этап II</t>
  </si>
  <si>
    <t>01.01.2024 - 31.12.2030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</si>
</sst>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"/>
    <numFmt numFmtId="165" formatCode="#,##0.00000"/>
    <numFmt numFmtId="166" formatCode="#,##0.0"/>
    <numFmt numFmtId="167" formatCode="#,##0.000"/>
    <numFmt numFmtId="168" formatCode="0.0"/>
  </numFmts>
  <fonts count="5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49" fontId="3" fillId="0" borderId="9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66" fontId="3" fillId="0" borderId="10" xfId="0" applyNumberFormat="1" applyFont="1" applyBorder="1" applyAlignment="1">
      <alignment horizontal="left"/>
    </xf>
    <xf numFmtId="0" fontId="3" fillId="0" borderId="9" xfId="0" applyFont="1" applyFill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Fill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14" fontId="3" fillId="2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14" fontId="3" fillId="2" borderId="10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14"/>
  <sheetViews>
    <sheetView tabSelected="1" workbookViewId="0">
      <selection activeCell="K10" sqref="K10"/>
    </sheetView>
  </sheetViews>
  <sheetFormatPr defaultRowHeight="12.75" x14ac:dyDescent="0.2"/>
  <cols>
    <col min="1" max="1" width="41.140625" customWidth="1"/>
    <col min="2" max="2" width="3.85546875" customWidth="1"/>
    <col min="3" max="3" width="37.28515625" customWidth="1"/>
    <col min="4" max="5" width="19.28515625" customWidth="1"/>
    <col min="6" max="6" width="19.140625" customWidth="1"/>
  </cols>
  <sheetData>
    <row r="1" spans="1:6" ht="19.899999999999999" customHeight="1" x14ac:dyDescent="0.2">
      <c r="A1" s="113" t="s">
        <v>0</v>
      </c>
      <c r="B1" s="113"/>
      <c r="C1" s="113"/>
      <c r="D1" s="113"/>
      <c r="E1" s="113"/>
      <c r="F1" s="113"/>
    </row>
    <row r="2" spans="1:6" ht="2.25" customHeight="1" x14ac:dyDescent="0.2"/>
    <row r="3" spans="1:6" ht="19.899999999999999" customHeight="1" x14ac:dyDescent="0.2">
      <c r="A3" s="113" t="s">
        <v>1</v>
      </c>
      <c r="B3" s="113"/>
      <c r="C3" s="113"/>
      <c r="D3" s="113"/>
      <c r="E3" s="113"/>
      <c r="F3" s="113"/>
    </row>
    <row r="4" spans="1:6" ht="2.25" customHeight="1" x14ac:dyDescent="0.2"/>
    <row r="5" spans="1:6" ht="29.65" customHeight="1" x14ac:dyDescent="0.2">
      <c r="A5" s="114" t="s">
        <v>80</v>
      </c>
      <c r="B5" s="114"/>
      <c r="C5" s="114"/>
      <c r="D5" s="114"/>
      <c r="E5" s="114"/>
      <c r="F5" s="114"/>
    </row>
    <row r="6" spans="1:6" ht="36.950000000000003" customHeight="1" x14ac:dyDescent="0.2">
      <c r="A6" s="115" t="s">
        <v>2</v>
      </c>
      <c r="B6" s="115"/>
      <c r="C6" s="115"/>
      <c r="D6" s="115"/>
      <c r="E6" s="115"/>
      <c r="F6" s="115"/>
    </row>
    <row r="7" spans="1:6" ht="24.75" customHeight="1" x14ac:dyDescent="0.2">
      <c r="A7" s="112" t="s">
        <v>3</v>
      </c>
      <c r="B7" s="112" t="s">
        <v>80</v>
      </c>
      <c r="C7" s="112"/>
      <c r="D7" s="112" t="s">
        <v>4</v>
      </c>
      <c r="E7" s="109" t="s">
        <v>504</v>
      </c>
      <c r="F7" s="109" t="s">
        <v>505</v>
      </c>
    </row>
    <row r="8" spans="1:6" ht="37.5" customHeight="1" x14ac:dyDescent="0.2">
      <c r="A8" s="112"/>
      <c r="B8" s="112"/>
      <c r="C8" s="112"/>
      <c r="D8" s="112"/>
      <c r="E8" s="110" t="s">
        <v>506</v>
      </c>
      <c r="F8" s="110" t="s">
        <v>19</v>
      </c>
    </row>
    <row r="9" spans="1:6" ht="29.65" customHeight="1" x14ac:dyDescent="0.2">
      <c r="A9" s="111" t="s">
        <v>5</v>
      </c>
      <c r="B9" s="116" t="s">
        <v>47</v>
      </c>
      <c r="C9" s="116"/>
      <c r="D9" s="116" t="s">
        <v>6</v>
      </c>
      <c r="E9" s="116"/>
      <c r="F9" s="116"/>
    </row>
    <row r="10" spans="1:6" ht="36.950000000000003" customHeight="1" x14ac:dyDescent="0.2">
      <c r="A10" s="111" t="s">
        <v>7</v>
      </c>
      <c r="B10" s="116" t="s">
        <v>49</v>
      </c>
      <c r="C10" s="116"/>
      <c r="D10" s="116" t="s">
        <v>48</v>
      </c>
      <c r="E10" s="116"/>
      <c r="F10" s="116"/>
    </row>
    <row r="11" spans="1:6" ht="15.75" customHeight="1" x14ac:dyDescent="0.2">
      <c r="A11" s="111" t="s">
        <v>83</v>
      </c>
      <c r="B11" s="112" t="s">
        <v>19</v>
      </c>
      <c r="C11" s="112"/>
      <c r="D11" s="112"/>
      <c r="E11" s="112"/>
      <c r="F11" s="112"/>
    </row>
    <row r="12" spans="1:6" ht="29.65" customHeight="1" x14ac:dyDescent="0.2">
      <c r="A12" s="111" t="s">
        <v>8</v>
      </c>
      <c r="B12" s="116" t="s">
        <v>53</v>
      </c>
      <c r="C12" s="116"/>
      <c r="D12" s="116" t="s">
        <v>52</v>
      </c>
      <c r="E12" s="116"/>
      <c r="F12" s="116"/>
    </row>
    <row r="13" spans="1:6" ht="36.950000000000003" customHeight="1" x14ac:dyDescent="0.2">
      <c r="A13" s="112" t="s">
        <v>81</v>
      </c>
      <c r="B13" s="103" t="s">
        <v>9</v>
      </c>
      <c r="C13" s="25" t="s">
        <v>10</v>
      </c>
      <c r="D13" s="117" t="s">
        <v>50</v>
      </c>
      <c r="E13" s="117"/>
      <c r="F13" s="117"/>
    </row>
    <row r="14" spans="1:6" ht="64.5" customHeight="1" x14ac:dyDescent="0.2">
      <c r="A14" s="112"/>
      <c r="B14" s="16" t="s">
        <v>32</v>
      </c>
      <c r="C14" s="102" t="s">
        <v>82</v>
      </c>
      <c r="D14" s="116" t="s">
        <v>84</v>
      </c>
      <c r="E14" s="116"/>
      <c r="F14" s="116"/>
    </row>
  </sheetData>
  <mergeCells count="17">
    <mergeCell ref="A13:A14"/>
    <mergeCell ref="B12:C12"/>
    <mergeCell ref="D12:F12"/>
    <mergeCell ref="D13:F13"/>
    <mergeCell ref="D14:F14"/>
    <mergeCell ref="B11:F11"/>
    <mergeCell ref="A1:F1"/>
    <mergeCell ref="A3:F3"/>
    <mergeCell ref="A5:F5"/>
    <mergeCell ref="A6:F6"/>
    <mergeCell ref="B9:C9"/>
    <mergeCell ref="D9:F9"/>
    <mergeCell ref="B10:C10"/>
    <mergeCell ref="D10:F10"/>
    <mergeCell ref="A7:A8"/>
    <mergeCell ref="B7:C8"/>
    <mergeCell ref="D7:D8"/>
  </mergeCells>
  <pageMargins left="0.4" right="0.4" top="0.78740157480314987" bottom="0.4" header="0" footer="0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J11"/>
  <sheetViews>
    <sheetView workbookViewId="0">
      <selection activeCell="C7" sqref="C7"/>
    </sheetView>
  </sheetViews>
  <sheetFormatPr defaultRowHeight="12.75" x14ac:dyDescent="0.2"/>
  <cols>
    <col min="1" max="1" width="9" customWidth="1"/>
    <col min="2" max="2" width="39.85546875" customWidth="1"/>
    <col min="3" max="9" width="15.7109375" customWidth="1"/>
    <col min="10" max="10" width="17.140625" customWidth="1"/>
  </cols>
  <sheetData>
    <row r="2" spans="1:10" ht="32.25" customHeight="1" x14ac:dyDescent="0.2">
      <c r="A2" s="129" t="s">
        <v>33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.75" customHeight="1" x14ac:dyDescent="0.2">
      <c r="A3" s="144" t="s">
        <v>12</v>
      </c>
      <c r="B3" s="138" t="s">
        <v>130</v>
      </c>
      <c r="C3" s="146" t="s">
        <v>131</v>
      </c>
      <c r="D3" s="147"/>
      <c r="E3" s="147"/>
      <c r="F3" s="147"/>
      <c r="G3" s="147"/>
      <c r="H3" s="147"/>
      <c r="I3" s="148"/>
      <c r="J3" s="138" t="s">
        <v>34</v>
      </c>
    </row>
    <row r="4" spans="1:10" ht="15.75" x14ac:dyDescent="0.2">
      <c r="A4" s="145"/>
      <c r="B4" s="127"/>
      <c r="C4" s="21">
        <v>2024</v>
      </c>
      <c r="D4" s="21">
        <v>2025</v>
      </c>
      <c r="E4" s="21">
        <v>2026</v>
      </c>
      <c r="F4" s="21">
        <v>2027</v>
      </c>
      <c r="G4" s="21">
        <v>2028</v>
      </c>
      <c r="H4" s="21">
        <v>2029</v>
      </c>
      <c r="I4" s="22">
        <v>2030</v>
      </c>
      <c r="J4" s="127"/>
    </row>
    <row r="5" spans="1:10" ht="15.75" x14ac:dyDescent="0.2">
      <c r="A5" s="17">
        <v>1</v>
      </c>
      <c r="B5" s="20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20">
        <v>10</v>
      </c>
    </row>
    <row r="6" spans="1:10" ht="31.5" x14ac:dyDescent="0.25">
      <c r="A6" s="61"/>
      <c r="B6" s="59" t="s">
        <v>129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</row>
    <row r="7" spans="1:10" ht="15.75" x14ac:dyDescent="0.2">
      <c r="A7" s="151" t="s">
        <v>38</v>
      </c>
      <c r="B7" s="152"/>
      <c r="C7" s="63">
        <f>'Фин 1'!C6+'Фин 2'!C6+'Фин 2'!C15+'Фин 2'!C24+'Фин 3'!C6</f>
        <v>392373.40399999998</v>
      </c>
      <c r="D7" s="63">
        <f>'Фин 1'!D6+'Фин 2'!D6+'Фин 2'!D15+'Фин 2'!D24+'Фин 3'!D6</f>
        <v>396001.48539999995</v>
      </c>
      <c r="E7" s="63">
        <f>'Фин 1'!E6+'Фин 2'!E6+'Фин 2'!E15+'Фин 2'!E24+'Фин 3'!E6</f>
        <v>510614.60000000009</v>
      </c>
      <c r="F7" s="63">
        <f>'Фин 1'!F6+'Фин 2'!F6+'Фин 2'!F15+'Фин 2'!F24+'Фин 3'!F6</f>
        <v>531039.19999999995</v>
      </c>
      <c r="G7" s="63">
        <f>'Фин 1'!G6+'Фин 2'!G6+'Фин 2'!G15+'Фин 2'!G24+'Фин 3'!G6</f>
        <v>552280.79999999993</v>
      </c>
      <c r="H7" s="63">
        <f>'Фин 1'!H6+'Фин 2'!H6+'Фин 2'!H15+'Фин 2'!H24+'Фин 3'!H6</f>
        <v>574372</v>
      </c>
      <c r="I7" s="63">
        <f>'Фин 1'!I6+'Фин 2'!I6+'Фин 2'!I15+'Фин 2'!I24+'Фин 3'!I6</f>
        <v>597346.79999999993</v>
      </c>
      <c r="J7" s="63">
        <f>C7+D7+E7+F7+G7+H7+I7</f>
        <v>3554028.2893999997</v>
      </c>
    </row>
    <row r="8" spans="1:10" ht="33" customHeight="1" x14ac:dyDescent="0.2">
      <c r="A8" s="153" t="s">
        <v>139</v>
      </c>
      <c r="B8" s="154"/>
      <c r="C8" s="63">
        <f>C7</f>
        <v>392373.40399999998</v>
      </c>
      <c r="D8" s="63">
        <f t="shared" ref="D8:I8" si="0">D7</f>
        <v>396001.48539999995</v>
      </c>
      <c r="E8" s="63">
        <f t="shared" si="0"/>
        <v>510614.60000000009</v>
      </c>
      <c r="F8" s="63">
        <f t="shared" si="0"/>
        <v>531039.19999999995</v>
      </c>
      <c r="G8" s="63">
        <f t="shared" si="0"/>
        <v>552280.79999999993</v>
      </c>
      <c r="H8" s="63">
        <f t="shared" si="0"/>
        <v>574372</v>
      </c>
      <c r="I8" s="63">
        <f t="shared" si="0"/>
        <v>597346.79999999993</v>
      </c>
      <c r="J8" s="63">
        <f t="shared" ref="J8:J11" si="1">C8+D8+E8+F8+G8+H8+I8</f>
        <v>3554028.2893999997</v>
      </c>
    </row>
    <row r="9" spans="1:10" ht="33" customHeight="1" x14ac:dyDescent="0.2">
      <c r="A9" s="153" t="s">
        <v>126</v>
      </c>
      <c r="B9" s="154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76">
        <f t="shared" si="1"/>
        <v>0</v>
      </c>
    </row>
    <row r="10" spans="1:10" ht="32.25" customHeight="1" x14ac:dyDescent="0.2">
      <c r="A10" s="153" t="s">
        <v>127</v>
      </c>
      <c r="B10" s="154"/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76">
        <f t="shared" si="1"/>
        <v>0</v>
      </c>
    </row>
    <row r="11" spans="1:10" ht="15.75" x14ac:dyDescent="0.25">
      <c r="A11" s="149" t="s">
        <v>128</v>
      </c>
      <c r="B11" s="150"/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76">
        <f t="shared" si="1"/>
        <v>0</v>
      </c>
    </row>
  </sheetData>
  <mergeCells count="10">
    <mergeCell ref="A3:A4"/>
    <mergeCell ref="B3:B4"/>
    <mergeCell ref="C3:I3"/>
    <mergeCell ref="J3:J4"/>
    <mergeCell ref="A2:J2"/>
    <mergeCell ref="A11:B11"/>
    <mergeCell ref="A7:B7"/>
    <mergeCell ref="A8:B8"/>
    <mergeCell ref="A9:B9"/>
    <mergeCell ref="A10:B10"/>
  </mergeCells>
  <pageMargins left="0.3" right="0.3" top="0.39" bottom="0.39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14"/>
  <sheetViews>
    <sheetView workbookViewId="0">
      <selection activeCell="B6" sqref="B6:N6"/>
    </sheetView>
  </sheetViews>
  <sheetFormatPr defaultRowHeight="12.75" x14ac:dyDescent="0.2"/>
  <cols>
    <col min="1" max="1" width="6.42578125" customWidth="1"/>
    <col min="2" max="2" width="38.5703125" customWidth="1"/>
    <col min="3" max="13" width="7.7109375" customWidth="1"/>
    <col min="14" max="14" width="16" customWidth="1"/>
    <col min="15" max="18" width="9.140625" style="72"/>
  </cols>
  <sheetData>
    <row r="1" spans="1:18" ht="50.25" customHeight="1" x14ac:dyDescent="0.2">
      <c r="A1" s="114" t="s">
        <v>158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8" ht="7.35" customHeight="1" x14ac:dyDescent="0.2">
      <c r="A2" s="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8" ht="22.15" customHeight="1" x14ac:dyDescent="0.2">
      <c r="A3" s="124" t="s">
        <v>12</v>
      </c>
      <c r="B3" s="112" t="s">
        <v>95</v>
      </c>
      <c r="C3" s="128" t="s">
        <v>39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12" t="s">
        <v>159</v>
      </c>
    </row>
    <row r="4" spans="1:18" ht="53.25" customHeight="1" x14ac:dyDescent="0.2">
      <c r="A4" s="157"/>
      <c r="B4" s="112"/>
      <c r="C4" s="67" t="s">
        <v>21</v>
      </c>
      <c r="D4" s="67" t="s">
        <v>22</v>
      </c>
      <c r="E4" s="67" t="s">
        <v>23</v>
      </c>
      <c r="F4" s="67" t="s">
        <v>24</v>
      </c>
      <c r="G4" s="67" t="s">
        <v>25</v>
      </c>
      <c r="H4" s="67" t="s">
        <v>26</v>
      </c>
      <c r="I4" s="67" t="s">
        <v>27</v>
      </c>
      <c r="J4" s="67" t="s">
        <v>28</v>
      </c>
      <c r="K4" s="67" t="s">
        <v>29</v>
      </c>
      <c r="L4" s="67" t="s">
        <v>30</v>
      </c>
      <c r="M4" s="67" t="s">
        <v>31</v>
      </c>
      <c r="N4" s="112"/>
    </row>
    <row r="5" spans="1:18" ht="14.25" customHeight="1" x14ac:dyDescent="0.2">
      <c r="A5" s="68">
        <v>1</v>
      </c>
      <c r="B5" s="66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7">
        <v>8</v>
      </c>
      <c r="I5" s="67">
        <v>9</v>
      </c>
      <c r="J5" s="67">
        <v>10</v>
      </c>
      <c r="K5" s="67">
        <v>11</v>
      </c>
      <c r="L5" s="67">
        <v>12</v>
      </c>
      <c r="M5" s="67">
        <v>13</v>
      </c>
      <c r="N5" s="66">
        <v>14</v>
      </c>
    </row>
    <row r="6" spans="1:18" ht="18.75" customHeight="1" x14ac:dyDescent="0.2">
      <c r="A6" s="78" t="s">
        <v>137</v>
      </c>
      <c r="B6" s="117" t="s">
        <v>493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77"/>
      <c r="P6" s="77"/>
      <c r="Q6" s="77"/>
      <c r="R6" s="77"/>
    </row>
    <row r="7" spans="1:18" ht="96.75" customHeight="1" x14ac:dyDescent="0.2">
      <c r="A7" s="37" t="s">
        <v>17</v>
      </c>
      <c r="B7" s="81" t="s">
        <v>58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74">
        <f>'Фин 1'!C6</f>
        <v>77087.955000000002</v>
      </c>
    </row>
    <row r="8" spans="1:18" s="79" customFormat="1" ht="18.75" customHeight="1" x14ac:dyDescent="0.25">
      <c r="A8" s="36" t="s">
        <v>140</v>
      </c>
      <c r="B8" s="153" t="s">
        <v>492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4"/>
      <c r="O8" s="80"/>
      <c r="P8" s="80"/>
      <c r="Q8" s="80"/>
      <c r="R8" s="80"/>
    </row>
    <row r="9" spans="1:18" s="79" customFormat="1" ht="63" x14ac:dyDescent="0.25">
      <c r="A9" s="36" t="s">
        <v>20</v>
      </c>
      <c r="B9" s="59" t="s">
        <v>66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74">
        <f>'Фин 2'!C6</f>
        <v>242906.72099999999</v>
      </c>
      <c r="O9" s="80"/>
      <c r="P9" s="80"/>
      <c r="Q9" s="80"/>
      <c r="R9" s="80"/>
    </row>
    <row r="10" spans="1:18" s="79" customFormat="1" ht="78.75" x14ac:dyDescent="0.25">
      <c r="A10" s="36" t="s">
        <v>62</v>
      </c>
      <c r="B10" s="59" t="s">
        <v>148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74">
        <f>'Фин 2'!C15</f>
        <v>4088.0681800000002</v>
      </c>
      <c r="O10" s="80"/>
      <c r="P10" s="80"/>
      <c r="Q10" s="80"/>
      <c r="R10" s="80"/>
    </row>
    <row r="11" spans="1:18" s="79" customFormat="1" ht="157.5" x14ac:dyDescent="0.25">
      <c r="A11" s="36" t="s">
        <v>63</v>
      </c>
      <c r="B11" s="65" t="s">
        <v>152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74">
        <f>'Фин 2'!C24</f>
        <v>27674.431819999998</v>
      </c>
      <c r="O11" s="80"/>
      <c r="P11" s="80"/>
      <c r="Q11" s="80"/>
      <c r="R11" s="80"/>
    </row>
    <row r="12" spans="1:18" s="79" customFormat="1" ht="15.75" x14ac:dyDescent="0.25">
      <c r="A12" s="4" t="s">
        <v>153</v>
      </c>
      <c r="B12" s="32" t="s">
        <v>491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80"/>
      <c r="P12" s="80"/>
      <c r="Q12" s="80"/>
      <c r="R12" s="80"/>
    </row>
    <row r="13" spans="1:18" s="79" customFormat="1" ht="47.25" x14ac:dyDescent="0.25">
      <c r="A13" s="36" t="s">
        <v>61</v>
      </c>
      <c r="B13" s="65" t="s">
        <v>154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74">
        <f>'Фин 3'!C6</f>
        <v>40616.228000000003</v>
      </c>
      <c r="O13" s="80"/>
      <c r="P13" s="80"/>
      <c r="Q13" s="80"/>
      <c r="R13" s="80"/>
    </row>
    <row r="14" spans="1:18" s="79" customFormat="1" ht="15.75" x14ac:dyDescent="0.25">
      <c r="A14" s="156" t="s">
        <v>160</v>
      </c>
      <c r="B14" s="156"/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82">
        <f>N7+N9+N10+N11+N13</f>
        <v>392373.40399999998</v>
      </c>
      <c r="O14" s="80"/>
      <c r="P14" s="80"/>
      <c r="Q14" s="80"/>
      <c r="R14" s="80"/>
    </row>
  </sheetData>
  <mergeCells count="8">
    <mergeCell ref="B8:N8"/>
    <mergeCell ref="A14:B14"/>
    <mergeCell ref="A1:N1"/>
    <mergeCell ref="A3:A4"/>
    <mergeCell ref="B3:B4"/>
    <mergeCell ref="C3:M3"/>
    <mergeCell ref="N3:N4"/>
    <mergeCell ref="B6:N6"/>
  </mergeCells>
  <pageMargins left="0.3" right="0.3" top="0.39" bottom="0.39" header="0" footer="0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view="pageBreakPreview" zoomScale="90" zoomScaleNormal="100" zoomScaleSheetLayoutView="90" workbookViewId="0">
      <selection activeCell="B10" sqref="B10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4.8554687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66" t="s">
        <v>163</v>
      </c>
      <c r="D4" s="66" t="s">
        <v>164</v>
      </c>
      <c r="E4" s="66" t="s">
        <v>43</v>
      </c>
      <c r="F4" s="66" t="s">
        <v>44</v>
      </c>
      <c r="G4" s="112"/>
      <c r="H4" s="112"/>
      <c r="I4" s="66" t="s">
        <v>168</v>
      </c>
      <c r="J4" s="66" t="s">
        <v>169</v>
      </c>
      <c r="K4" s="112"/>
      <c r="L4" s="112"/>
      <c r="M4" s="112"/>
      <c r="N4" s="112"/>
    </row>
    <row r="5" spans="1:14" ht="20.25" customHeight="1" x14ac:dyDescent="0.2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12</v>
      </c>
      <c r="M5" s="66">
        <v>13</v>
      </c>
      <c r="N5" s="66"/>
    </row>
    <row r="6" spans="1:14" ht="15.75" customHeight="1" x14ac:dyDescent="0.2">
      <c r="A6" s="69" t="s">
        <v>9</v>
      </c>
      <c r="B6" s="117" t="s">
        <v>490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49.25" customHeight="1" x14ac:dyDescent="0.2">
      <c r="A7" s="69" t="s">
        <v>32</v>
      </c>
      <c r="B7" s="65" t="s">
        <v>172</v>
      </c>
      <c r="C7" s="83">
        <v>45292</v>
      </c>
      <c r="D7" s="83">
        <v>47848</v>
      </c>
      <c r="E7" s="69" t="s">
        <v>180</v>
      </c>
      <c r="F7" s="69" t="s">
        <v>180</v>
      </c>
      <c r="G7" s="69" t="s">
        <v>199</v>
      </c>
      <c r="H7" s="69" t="s">
        <v>96</v>
      </c>
      <c r="I7" s="69" t="s">
        <v>96</v>
      </c>
      <c r="J7" s="69" t="s">
        <v>96</v>
      </c>
      <c r="K7" s="74">
        <f>'Фин 1'!J6</f>
        <v>619910.21000000008</v>
      </c>
      <c r="L7" s="69" t="s">
        <v>173</v>
      </c>
      <c r="M7" s="159" t="s">
        <v>19</v>
      </c>
      <c r="N7" s="159"/>
    </row>
    <row r="8" spans="1:14" ht="143.25" customHeight="1" x14ac:dyDescent="0.2">
      <c r="A8" s="69" t="s">
        <v>35</v>
      </c>
      <c r="B8" s="65" t="s">
        <v>174</v>
      </c>
      <c r="C8" s="83">
        <v>45292</v>
      </c>
      <c r="D8" s="83">
        <v>45657</v>
      </c>
      <c r="E8" s="69" t="s">
        <v>180</v>
      </c>
      <c r="F8" s="69" t="s">
        <v>180</v>
      </c>
      <c r="G8" s="69" t="s">
        <v>199</v>
      </c>
      <c r="H8" s="69" t="s">
        <v>96</v>
      </c>
      <c r="I8" s="69" t="s">
        <v>96</v>
      </c>
      <c r="J8" s="69" t="s">
        <v>96</v>
      </c>
      <c r="K8" s="74">
        <f>'Фин 1'!C6</f>
        <v>77087.955000000002</v>
      </c>
      <c r="L8" s="69" t="s">
        <v>175</v>
      </c>
      <c r="M8" s="159" t="s">
        <v>19</v>
      </c>
      <c r="N8" s="159"/>
    </row>
    <row r="9" spans="1:14" ht="111" customHeight="1" x14ac:dyDescent="0.2">
      <c r="A9" s="69" t="s">
        <v>189</v>
      </c>
      <c r="B9" s="65" t="s">
        <v>176</v>
      </c>
      <c r="C9" s="69" t="s">
        <v>96</v>
      </c>
      <c r="D9" s="87">
        <v>45292</v>
      </c>
      <c r="E9" s="69" t="s">
        <v>180</v>
      </c>
      <c r="F9" s="69" t="s">
        <v>190</v>
      </c>
      <c r="G9" s="69" t="s">
        <v>197</v>
      </c>
      <c r="H9" s="69" t="s">
        <v>96</v>
      </c>
      <c r="I9" s="69" t="s">
        <v>96</v>
      </c>
      <c r="J9" s="69" t="s">
        <v>96</v>
      </c>
      <c r="K9" s="69" t="s">
        <v>96</v>
      </c>
      <c r="L9" s="69" t="s">
        <v>177</v>
      </c>
      <c r="M9" s="159" t="s">
        <v>19</v>
      </c>
      <c r="N9" s="159"/>
    </row>
    <row r="10" spans="1:14" s="108" customFormat="1" ht="129.75" customHeight="1" x14ac:dyDescent="0.2">
      <c r="A10" s="105" t="s">
        <v>190</v>
      </c>
      <c r="B10" s="104" t="s">
        <v>497</v>
      </c>
      <c r="C10" s="106" t="s">
        <v>96</v>
      </c>
      <c r="D10" s="107">
        <v>45641</v>
      </c>
      <c r="E10" s="105" t="s">
        <v>189</v>
      </c>
      <c r="F10" s="105" t="s">
        <v>191</v>
      </c>
      <c r="G10" s="105" t="s">
        <v>198</v>
      </c>
      <c r="H10" s="105" t="s">
        <v>96</v>
      </c>
      <c r="I10" s="105" t="s">
        <v>96</v>
      </c>
      <c r="J10" s="105" t="s">
        <v>96</v>
      </c>
      <c r="K10" s="105" t="s">
        <v>96</v>
      </c>
      <c r="L10" s="105" t="s">
        <v>179</v>
      </c>
      <c r="M10" s="160" t="s">
        <v>19</v>
      </c>
      <c r="N10" s="160"/>
    </row>
    <row r="11" spans="1:14" ht="47.25" x14ac:dyDescent="0.2">
      <c r="A11" s="69" t="s">
        <v>191</v>
      </c>
      <c r="B11" s="65" t="s">
        <v>181</v>
      </c>
      <c r="C11" s="36" t="s">
        <v>96</v>
      </c>
      <c r="D11" s="84">
        <v>45646</v>
      </c>
      <c r="E11" s="69" t="s">
        <v>190</v>
      </c>
      <c r="F11" s="69" t="s">
        <v>192</v>
      </c>
      <c r="G11" s="69" t="s">
        <v>197</v>
      </c>
      <c r="H11" s="69" t="s">
        <v>96</v>
      </c>
      <c r="I11" s="69" t="s">
        <v>96</v>
      </c>
      <c r="J11" s="69" t="s">
        <v>96</v>
      </c>
      <c r="K11" s="69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69" t="s">
        <v>192</v>
      </c>
      <c r="B12" s="65" t="s">
        <v>183</v>
      </c>
      <c r="C12" s="36" t="s">
        <v>96</v>
      </c>
      <c r="D12" s="84">
        <v>45657</v>
      </c>
      <c r="E12" s="69" t="s">
        <v>191</v>
      </c>
      <c r="F12" s="86" t="s">
        <v>180</v>
      </c>
      <c r="G12" s="69" t="s">
        <v>197</v>
      </c>
      <c r="H12" s="69" t="s">
        <v>96</v>
      </c>
      <c r="I12" s="69" t="s">
        <v>96</v>
      </c>
      <c r="J12" s="69" t="s">
        <v>96</v>
      </c>
      <c r="K12" s="69" t="s">
        <v>96</v>
      </c>
      <c r="L12" s="86" t="s">
        <v>184</v>
      </c>
      <c r="M12" s="159" t="s">
        <v>19</v>
      </c>
      <c r="N12" s="159"/>
    </row>
    <row r="13" spans="1:14" ht="116.25" customHeight="1" x14ac:dyDescent="0.2">
      <c r="A13" s="69" t="s">
        <v>193</v>
      </c>
      <c r="B13" s="65" t="s">
        <v>238</v>
      </c>
      <c r="C13" s="36" t="s">
        <v>96</v>
      </c>
      <c r="D13" s="84">
        <v>45505</v>
      </c>
      <c r="E13" s="86" t="s">
        <v>180</v>
      </c>
      <c r="F13" s="69" t="s">
        <v>194</v>
      </c>
      <c r="G13" s="86" t="s">
        <v>196</v>
      </c>
      <c r="H13" s="69" t="s">
        <v>96</v>
      </c>
      <c r="I13" s="69" t="s">
        <v>96</v>
      </c>
      <c r="J13" s="69" t="s">
        <v>96</v>
      </c>
      <c r="K13" s="69" t="s">
        <v>96</v>
      </c>
      <c r="L13" s="36" t="s">
        <v>185</v>
      </c>
      <c r="M13" s="159" t="s">
        <v>19</v>
      </c>
      <c r="N13" s="159"/>
    </row>
    <row r="14" spans="1:14" ht="78.75" x14ac:dyDescent="0.2">
      <c r="A14" s="69" t="s">
        <v>194</v>
      </c>
      <c r="B14" s="65" t="s">
        <v>187</v>
      </c>
      <c r="C14" s="36" t="s">
        <v>96</v>
      </c>
      <c r="D14" s="85">
        <v>45536</v>
      </c>
      <c r="E14" s="69" t="s">
        <v>193</v>
      </c>
      <c r="F14" s="69" t="s">
        <v>200</v>
      </c>
      <c r="G14" s="86" t="s">
        <v>195</v>
      </c>
      <c r="H14" s="69" t="s">
        <v>96</v>
      </c>
      <c r="I14" s="69" t="s">
        <v>96</v>
      </c>
      <c r="J14" s="69" t="s">
        <v>96</v>
      </c>
      <c r="K14" s="69" t="s">
        <v>96</v>
      </c>
      <c r="L14" s="36" t="s">
        <v>186</v>
      </c>
      <c r="M14" s="159" t="s">
        <v>19</v>
      </c>
      <c r="N14" s="15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15.75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15.75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</sheetData>
  <mergeCells count="21">
    <mergeCell ref="M14:N14"/>
    <mergeCell ref="M9:N9"/>
    <mergeCell ref="L3:L4"/>
    <mergeCell ref="M3:N4"/>
    <mergeCell ref="B6:N6"/>
    <mergeCell ref="M7:N7"/>
    <mergeCell ref="I3:J3"/>
    <mergeCell ref="H3:H4"/>
    <mergeCell ref="K3:K4"/>
    <mergeCell ref="M8:N8"/>
    <mergeCell ref="M11:N11"/>
    <mergeCell ref="M10:N10"/>
    <mergeCell ref="M12:N12"/>
    <mergeCell ref="A2:N2"/>
    <mergeCell ref="J1:M1"/>
    <mergeCell ref="M13:N13"/>
    <mergeCell ref="A3:A4"/>
    <mergeCell ref="B3:B4"/>
    <mergeCell ref="C3:D3"/>
    <mergeCell ref="E3:F3"/>
    <mergeCell ref="G3:G4"/>
  </mergeCells>
  <pageMargins left="0.2" right="0.2" top="0.39" bottom="0.39" header="0" footer="0"/>
  <pageSetup paperSize="9" scale="6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4.8554687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66" t="s">
        <v>163</v>
      </c>
      <c r="D4" s="66" t="s">
        <v>164</v>
      </c>
      <c r="E4" s="66" t="s">
        <v>43</v>
      </c>
      <c r="F4" s="66" t="s">
        <v>44</v>
      </c>
      <c r="G4" s="112"/>
      <c r="H4" s="112"/>
      <c r="I4" s="66" t="s">
        <v>168</v>
      </c>
      <c r="J4" s="66" t="s">
        <v>169</v>
      </c>
      <c r="K4" s="112"/>
      <c r="L4" s="112"/>
      <c r="M4" s="112"/>
      <c r="N4" s="112"/>
    </row>
    <row r="5" spans="1:14" ht="20.25" customHeight="1" x14ac:dyDescent="0.2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12</v>
      </c>
      <c r="M5" s="66">
        <v>13</v>
      </c>
      <c r="N5" s="66"/>
    </row>
    <row r="6" spans="1:14" ht="143.25" customHeight="1" x14ac:dyDescent="0.2">
      <c r="A6" s="69" t="s">
        <v>36</v>
      </c>
      <c r="B6" s="65" t="s">
        <v>188</v>
      </c>
      <c r="C6" s="83">
        <v>45658</v>
      </c>
      <c r="D6" s="83">
        <v>46022</v>
      </c>
      <c r="E6" s="69" t="s">
        <v>180</v>
      </c>
      <c r="F6" s="69" t="s">
        <v>180</v>
      </c>
      <c r="G6" s="69" t="s">
        <v>199</v>
      </c>
      <c r="H6" s="69" t="s">
        <v>96</v>
      </c>
      <c r="I6" s="69" t="s">
        <v>96</v>
      </c>
      <c r="J6" s="69" t="s">
        <v>96</v>
      </c>
      <c r="K6" s="74">
        <f>'Фин 1'!D6</f>
        <v>77087.955000000002</v>
      </c>
      <c r="L6" s="69" t="s">
        <v>206</v>
      </c>
      <c r="M6" s="159" t="s">
        <v>19</v>
      </c>
      <c r="N6" s="159"/>
    </row>
    <row r="7" spans="1:14" ht="111" customHeight="1" x14ac:dyDescent="0.2">
      <c r="A7" s="69" t="s">
        <v>200</v>
      </c>
      <c r="B7" s="65" t="s">
        <v>176</v>
      </c>
      <c r="C7" s="69" t="s">
        <v>96</v>
      </c>
      <c r="D7" s="87">
        <v>45658</v>
      </c>
      <c r="E7" s="69" t="s">
        <v>194</v>
      </c>
      <c r="F7" s="69" t="s">
        <v>201</v>
      </c>
      <c r="G7" s="69" t="s">
        <v>197</v>
      </c>
      <c r="H7" s="69" t="s">
        <v>96</v>
      </c>
      <c r="I7" s="69" t="s">
        <v>96</v>
      </c>
      <c r="J7" s="69" t="s">
        <v>96</v>
      </c>
      <c r="K7" s="69" t="s">
        <v>96</v>
      </c>
      <c r="L7" s="69" t="s">
        <v>177</v>
      </c>
      <c r="M7" s="159" t="s">
        <v>19</v>
      </c>
      <c r="N7" s="159"/>
    </row>
    <row r="8" spans="1:14" ht="129.75" customHeight="1" x14ac:dyDescent="0.2">
      <c r="A8" s="69" t="s">
        <v>201</v>
      </c>
      <c r="B8" s="104" t="s">
        <v>498</v>
      </c>
      <c r="C8" s="36" t="s">
        <v>96</v>
      </c>
      <c r="D8" s="84">
        <v>46006</v>
      </c>
      <c r="E8" s="69" t="s">
        <v>200</v>
      </c>
      <c r="F8" s="69" t="s">
        <v>202</v>
      </c>
      <c r="G8" s="69" t="s">
        <v>198</v>
      </c>
      <c r="H8" s="69" t="s">
        <v>96</v>
      </c>
      <c r="I8" s="69" t="s">
        <v>96</v>
      </c>
      <c r="J8" s="69" t="s">
        <v>96</v>
      </c>
      <c r="K8" s="69" t="s">
        <v>96</v>
      </c>
      <c r="L8" s="86" t="s">
        <v>179</v>
      </c>
      <c r="M8" s="159" t="s">
        <v>19</v>
      </c>
      <c r="N8" s="159"/>
    </row>
    <row r="9" spans="1:14" ht="47.25" x14ac:dyDescent="0.2">
      <c r="A9" s="69" t="s">
        <v>202</v>
      </c>
      <c r="B9" s="65" t="s">
        <v>181</v>
      </c>
      <c r="C9" s="36" t="s">
        <v>96</v>
      </c>
      <c r="D9" s="84">
        <v>46011</v>
      </c>
      <c r="E9" s="69" t="s">
        <v>201</v>
      </c>
      <c r="F9" s="69" t="s">
        <v>203</v>
      </c>
      <c r="G9" s="69" t="s">
        <v>197</v>
      </c>
      <c r="H9" s="69" t="s">
        <v>96</v>
      </c>
      <c r="I9" s="69" t="s">
        <v>96</v>
      </c>
      <c r="J9" s="69" t="s">
        <v>96</v>
      </c>
      <c r="K9" s="69" t="s">
        <v>96</v>
      </c>
      <c r="L9" s="86" t="s">
        <v>182</v>
      </c>
      <c r="M9" s="159" t="s">
        <v>19</v>
      </c>
      <c r="N9" s="159"/>
    </row>
    <row r="10" spans="1:14" ht="110.25" x14ac:dyDescent="0.2">
      <c r="A10" s="69" t="s">
        <v>203</v>
      </c>
      <c r="B10" s="65" t="s">
        <v>183</v>
      </c>
      <c r="C10" s="36" t="s">
        <v>96</v>
      </c>
      <c r="D10" s="84">
        <v>46022</v>
      </c>
      <c r="E10" s="69" t="s">
        <v>202</v>
      </c>
      <c r="F10" s="86" t="s">
        <v>180</v>
      </c>
      <c r="G10" s="69" t="s">
        <v>197</v>
      </c>
      <c r="H10" s="69" t="s">
        <v>96</v>
      </c>
      <c r="I10" s="69" t="s">
        <v>96</v>
      </c>
      <c r="J10" s="69" t="s">
        <v>96</v>
      </c>
      <c r="K10" s="69" t="s">
        <v>96</v>
      </c>
      <c r="L10" s="86" t="s">
        <v>184</v>
      </c>
      <c r="M10" s="159" t="s">
        <v>19</v>
      </c>
      <c r="N10" s="159"/>
    </row>
    <row r="11" spans="1:14" ht="111" customHeight="1" x14ac:dyDescent="0.2">
      <c r="A11" s="69" t="s">
        <v>204</v>
      </c>
      <c r="B11" s="65" t="s">
        <v>238</v>
      </c>
      <c r="C11" s="36" t="s">
        <v>96</v>
      </c>
      <c r="D11" s="84">
        <v>45870</v>
      </c>
      <c r="E11" s="86" t="s">
        <v>180</v>
      </c>
      <c r="F11" s="69" t="s">
        <v>205</v>
      </c>
      <c r="G11" s="86" t="s">
        <v>196</v>
      </c>
      <c r="H11" s="69" t="s">
        <v>96</v>
      </c>
      <c r="I11" s="69" t="s">
        <v>96</v>
      </c>
      <c r="J11" s="69" t="s">
        <v>96</v>
      </c>
      <c r="K11" s="69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69" t="s">
        <v>205</v>
      </c>
      <c r="B12" s="65" t="s">
        <v>187</v>
      </c>
      <c r="C12" s="36" t="s">
        <v>96</v>
      </c>
      <c r="D12" s="85">
        <v>45901</v>
      </c>
      <c r="E12" s="69" t="s">
        <v>204</v>
      </c>
      <c r="F12" s="69" t="s">
        <v>207</v>
      </c>
      <c r="G12" s="86" t="s">
        <v>195</v>
      </c>
      <c r="H12" s="69" t="s">
        <v>96</v>
      </c>
      <c r="I12" s="69" t="s">
        <v>96</v>
      </c>
      <c r="J12" s="69" t="s">
        <v>96</v>
      </c>
      <c r="K12" s="69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M8:N8"/>
    <mergeCell ref="M9:N9"/>
    <mergeCell ref="M10:N10"/>
    <mergeCell ref="M11:N11"/>
    <mergeCell ref="M12:N12"/>
    <mergeCell ref="L3:L4"/>
    <mergeCell ref="M3:N4"/>
    <mergeCell ref="M6:N6"/>
    <mergeCell ref="M7:N7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</mergeCells>
  <pageMargins left="0.2" right="0.2" top="0.39" bottom="0.39" header="0" footer="0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4.8554687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6" t="s">
        <v>163</v>
      </c>
      <c r="D4" s="96" t="s">
        <v>164</v>
      </c>
      <c r="E4" s="96" t="s">
        <v>43</v>
      </c>
      <c r="F4" s="96" t="s">
        <v>44</v>
      </c>
      <c r="G4" s="112"/>
      <c r="H4" s="112"/>
      <c r="I4" s="96" t="s">
        <v>168</v>
      </c>
      <c r="J4" s="96" t="s">
        <v>169</v>
      </c>
      <c r="K4" s="112"/>
      <c r="L4" s="112"/>
      <c r="M4" s="112"/>
      <c r="N4" s="112"/>
    </row>
    <row r="5" spans="1:14" ht="20.25" customHeight="1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/>
    </row>
    <row r="6" spans="1:14" ht="143.25" customHeight="1" x14ac:dyDescent="0.2">
      <c r="A6" s="97" t="s">
        <v>37</v>
      </c>
      <c r="B6" s="95" t="s">
        <v>281</v>
      </c>
      <c r="C6" s="83">
        <v>46023</v>
      </c>
      <c r="D6" s="83">
        <v>46387</v>
      </c>
      <c r="E6" s="97" t="s">
        <v>180</v>
      </c>
      <c r="F6" s="97" t="s">
        <v>180</v>
      </c>
      <c r="G6" s="97" t="s">
        <v>199</v>
      </c>
      <c r="H6" s="97" t="s">
        <v>96</v>
      </c>
      <c r="I6" s="97" t="s">
        <v>96</v>
      </c>
      <c r="J6" s="97" t="s">
        <v>96</v>
      </c>
      <c r="K6" s="74">
        <f>'Фин 1'!E6</f>
        <v>85987.1</v>
      </c>
      <c r="L6" s="97" t="s">
        <v>280</v>
      </c>
      <c r="M6" s="159" t="s">
        <v>19</v>
      </c>
      <c r="N6" s="159"/>
    </row>
    <row r="7" spans="1:14" ht="111" customHeight="1" x14ac:dyDescent="0.2">
      <c r="A7" s="97" t="s">
        <v>207</v>
      </c>
      <c r="B7" s="95" t="s">
        <v>176</v>
      </c>
      <c r="C7" s="97" t="s">
        <v>96</v>
      </c>
      <c r="D7" s="87">
        <v>46023</v>
      </c>
      <c r="E7" s="97" t="s">
        <v>205</v>
      </c>
      <c r="F7" s="97" t="s">
        <v>282</v>
      </c>
      <c r="G7" s="97" t="s">
        <v>197</v>
      </c>
      <c r="H7" s="97" t="s">
        <v>96</v>
      </c>
      <c r="I7" s="97" t="s">
        <v>96</v>
      </c>
      <c r="J7" s="97" t="s">
        <v>96</v>
      </c>
      <c r="K7" s="97" t="s">
        <v>96</v>
      </c>
      <c r="L7" s="97" t="s">
        <v>177</v>
      </c>
      <c r="M7" s="159" t="s">
        <v>19</v>
      </c>
      <c r="N7" s="159"/>
    </row>
    <row r="8" spans="1:14" ht="129.75" customHeight="1" x14ac:dyDescent="0.2">
      <c r="A8" s="97" t="s">
        <v>282</v>
      </c>
      <c r="B8" s="104" t="s">
        <v>499</v>
      </c>
      <c r="C8" s="36" t="s">
        <v>96</v>
      </c>
      <c r="D8" s="84">
        <v>46371</v>
      </c>
      <c r="E8" s="97" t="s">
        <v>207</v>
      </c>
      <c r="F8" s="97" t="s">
        <v>283</v>
      </c>
      <c r="G8" s="97" t="s">
        <v>198</v>
      </c>
      <c r="H8" s="97" t="s">
        <v>96</v>
      </c>
      <c r="I8" s="97" t="s">
        <v>96</v>
      </c>
      <c r="J8" s="97" t="s">
        <v>96</v>
      </c>
      <c r="K8" s="97" t="s">
        <v>96</v>
      </c>
      <c r="L8" s="86" t="s">
        <v>179</v>
      </c>
      <c r="M8" s="159" t="s">
        <v>19</v>
      </c>
      <c r="N8" s="159"/>
    </row>
    <row r="9" spans="1:14" ht="47.25" x14ac:dyDescent="0.2">
      <c r="A9" s="97" t="s">
        <v>283</v>
      </c>
      <c r="B9" s="95" t="s">
        <v>181</v>
      </c>
      <c r="C9" s="36" t="s">
        <v>96</v>
      </c>
      <c r="D9" s="84">
        <v>46376</v>
      </c>
      <c r="E9" s="97" t="s">
        <v>282</v>
      </c>
      <c r="F9" s="97" t="s">
        <v>284</v>
      </c>
      <c r="G9" s="97" t="s">
        <v>197</v>
      </c>
      <c r="H9" s="97" t="s">
        <v>96</v>
      </c>
      <c r="I9" s="97" t="s">
        <v>96</v>
      </c>
      <c r="J9" s="97" t="s">
        <v>96</v>
      </c>
      <c r="K9" s="97" t="s">
        <v>96</v>
      </c>
      <c r="L9" s="86" t="s">
        <v>182</v>
      </c>
      <c r="M9" s="159" t="s">
        <v>19</v>
      </c>
      <c r="N9" s="159"/>
    </row>
    <row r="10" spans="1:14" ht="110.25" x14ac:dyDescent="0.2">
      <c r="A10" s="97" t="s">
        <v>284</v>
      </c>
      <c r="B10" s="95" t="s">
        <v>183</v>
      </c>
      <c r="C10" s="36" t="s">
        <v>96</v>
      </c>
      <c r="D10" s="84">
        <v>46387</v>
      </c>
      <c r="E10" s="97" t="s">
        <v>283</v>
      </c>
      <c r="F10" s="86" t="s">
        <v>180</v>
      </c>
      <c r="G10" s="97" t="s">
        <v>197</v>
      </c>
      <c r="H10" s="97" t="s">
        <v>96</v>
      </c>
      <c r="I10" s="97" t="s">
        <v>96</v>
      </c>
      <c r="J10" s="97" t="s">
        <v>96</v>
      </c>
      <c r="K10" s="97" t="s">
        <v>96</v>
      </c>
      <c r="L10" s="86" t="s">
        <v>184</v>
      </c>
      <c r="M10" s="159" t="s">
        <v>19</v>
      </c>
      <c r="N10" s="159"/>
    </row>
    <row r="11" spans="1:14" ht="111" customHeight="1" x14ac:dyDescent="0.2">
      <c r="A11" s="97" t="s">
        <v>285</v>
      </c>
      <c r="B11" s="95" t="s">
        <v>238</v>
      </c>
      <c r="C11" s="36" t="s">
        <v>96</v>
      </c>
      <c r="D11" s="84">
        <v>46235</v>
      </c>
      <c r="E11" s="86" t="s">
        <v>180</v>
      </c>
      <c r="F11" s="97" t="s">
        <v>286</v>
      </c>
      <c r="G11" s="86" t="s">
        <v>196</v>
      </c>
      <c r="H11" s="97" t="s">
        <v>96</v>
      </c>
      <c r="I11" s="97" t="s">
        <v>96</v>
      </c>
      <c r="J11" s="97" t="s">
        <v>96</v>
      </c>
      <c r="K11" s="97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97" t="s">
        <v>286</v>
      </c>
      <c r="B12" s="95" t="s">
        <v>187</v>
      </c>
      <c r="C12" s="36" t="s">
        <v>96</v>
      </c>
      <c r="D12" s="85">
        <v>46266</v>
      </c>
      <c r="E12" s="97" t="s">
        <v>285</v>
      </c>
      <c r="F12" s="97" t="s">
        <v>287</v>
      </c>
      <c r="G12" s="86" t="s">
        <v>195</v>
      </c>
      <c r="H12" s="97" t="s">
        <v>96</v>
      </c>
      <c r="I12" s="97" t="s">
        <v>96</v>
      </c>
      <c r="J12" s="97" t="s">
        <v>96</v>
      </c>
      <c r="K12" s="97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M10:N10"/>
    <mergeCell ref="M11:N11"/>
    <mergeCell ref="M12:N12"/>
    <mergeCell ref="L3:L4"/>
    <mergeCell ref="M3:N4"/>
    <mergeCell ref="M6:N6"/>
    <mergeCell ref="M7:N7"/>
    <mergeCell ref="M8:N8"/>
    <mergeCell ref="M9:N9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</mergeCells>
  <pageMargins left="0.2" right="0.2" top="0.39" bottom="0.39" header="0" footer="0"/>
  <pageSetup paperSize="9" scale="6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4.8554687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6" t="s">
        <v>163</v>
      </c>
      <c r="D4" s="96" t="s">
        <v>164</v>
      </c>
      <c r="E4" s="96" t="s">
        <v>43</v>
      </c>
      <c r="F4" s="96" t="s">
        <v>44</v>
      </c>
      <c r="G4" s="112"/>
      <c r="H4" s="112"/>
      <c r="I4" s="96" t="s">
        <v>168</v>
      </c>
      <c r="J4" s="96" t="s">
        <v>169</v>
      </c>
      <c r="K4" s="112"/>
      <c r="L4" s="112"/>
      <c r="M4" s="112"/>
      <c r="N4" s="112"/>
    </row>
    <row r="5" spans="1:14" ht="20.25" customHeight="1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/>
    </row>
    <row r="6" spans="1:14" ht="143.25" customHeight="1" x14ac:dyDescent="0.2">
      <c r="A6" s="97" t="s">
        <v>138</v>
      </c>
      <c r="B6" s="95" t="s">
        <v>289</v>
      </c>
      <c r="C6" s="83">
        <v>46388</v>
      </c>
      <c r="D6" s="83">
        <v>46752</v>
      </c>
      <c r="E6" s="97" t="s">
        <v>180</v>
      </c>
      <c r="F6" s="97" t="s">
        <v>180</v>
      </c>
      <c r="G6" s="97" t="s">
        <v>199</v>
      </c>
      <c r="H6" s="97" t="s">
        <v>96</v>
      </c>
      <c r="I6" s="97" t="s">
        <v>96</v>
      </c>
      <c r="J6" s="97" t="s">
        <v>96</v>
      </c>
      <c r="K6" s="74">
        <f>'Фин 1'!F6</f>
        <v>89426.7</v>
      </c>
      <c r="L6" s="97" t="s">
        <v>290</v>
      </c>
      <c r="M6" s="159" t="s">
        <v>19</v>
      </c>
      <c r="N6" s="159"/>
    </row>
    <row r="7" spans="1:14" ht="111" customHeight="1" x14ac:dyDescent="0.2">
      <c r="A7" s="97" t="s">
        <v>287</v>
      </c>
      <c r="B7" s="95" t="s">
        <v>176</v>
      </c>
      <c r="C7" s="97" t="s">
        <v>96</v>
      </c>
      <c r="D7" s="87">
        <v>46388</v>
      </c>
      <c r="E7" s="97" t="s">
        <v>286</v>
      </c>
      <c r="F7" s="97" t="s">
        <v>291</v>
      </c>
      <c r="G7" s="97" t="s">
        <v>197</v>
      </c>
      <c r="H7" s="97" t="s">
        <v>96</v>
      </c>
      <c r="I7" s="97" t="s">
        <v>96</v>
      </c>
      <c r="J7" s="97" t="s">
        <v>96</v>
      </c>
      <c r="K7" s="97" t="s">
        <v>96</v>
      </c>
      <c r="L7" s="97" t="s">
        <v>177</v>
      </c>
      <c r="M7" s="159" t="s">
        <v>19</v>
      </c>
      <c r="N7" s="159"/>
    </row>
    <row r="8" spans="1:14" ht="129.75" customHeight="1" x14ac:dyDescent="0.2">
      <c r="A8" s="97" t="s">
        <v>291</v>
      </c>
      <c r="B8" s="104" t="s">
        <v>500</v>
      </c>
      <c r="C8" s="36" t="s">
        <v>96</v>
      </c>
      <c r="D8" s="84">
        <v>46736</v>
      </c>
      <c r="E8" s="97" t="s">
        <v>287</v>
      </c>
      <c r="F8" s="97" t="s">
        <v>292</v>
      </c>
      <c r="G8" s="97" t="s">
        <v>198</v>
      </c>
      <c r="H8" s="97" t="s">
        <v>96</v>
      </c>
      <c r="I8" s="97" t="s">
        <v>96</v>
      </c>
      <c r="J8" s="97" t="s">
        <v>96</v>
      </c>
      <c r="K8" s="97" t="s">
        <v>96</v>
      </c>
      <c r="L8" s="86" t="s">
        <v>179</v>
      </c>
      <c r="M8" s="159" t="s">
        <v>19</v>
      </c>
      <c r="N8" s="159"/>
    </row>
    <row r="9" spans="1:14" ht="47.25" x14ac:dyDescent="0.2">
      <c r="A9" s="97" t="s">
        <v>292</v>
      </c>
      <c r="B9" s="95" t="s">
        <v>181</v>
      </c>
      <c r="C9" s="36" t="s">
        <v>96</v>
      </c>
      <c r="D9" s="84">
        <v>46741</v>
      </c>
      <c r="E9" s="97" t="s">
        <v>291</v>
      </c>
      <c r="F9" s="97" t="s">
        <v>293</v>
      </c>
      <c r="G9" s="97" t="s">
        <v>197</v>
      </c>
      <c r="H9" s="97" t="s">
        <v>96</v>
      </c>
      <c r="I9" s="97" t="s">
        <v>96</v>
      </c>
      <c r="J9" s="97" t="s">
        <v>96</v>
      </c>
      <c r="K9" s="97" t="s">
        <v>96</v>
      </c>
      <c r="L9" s="86" t="s">
        <v>182</v>
      </c>
      <c r="M9" s="159" t="s">
        <v>19</v>
      </c>
      <c r="N9" s="159"/>
    </row>
    <row r="10" spans="1:14" ht="110.25" x14ac:dyDescent="0.2">
      <c r="A10" s="97" t="s">
        <v>293</v>
      </c>
      <c r="B10" s="95" t="s">
        <v>183</v>
      </c>
      <c r="C10" s="36" t="s">
        <v>96</v>
      </c>
      <c r="D10" s="84">
        <v>46752</v>
      </c>
      <c r="E10" s="97" t="s">
        <v>292</v>
      </c>
      <c r="F10" s="86" t="s">
        <v>180</v>
      </c>
      <c r="G10" s="97" t="s">
        <v>197</v>
      </c>
      <c r="H10" s="97" t="s">
        <v>96</v>
      </c>
      <c r="I10" s="97" t="s">
        <v>96</v>
      </c>
      <c r="J10" s="97" t="s">
        <v>96</v>
      </c>
      <c r="K10" s="97" t="s">
        <v>96</v>
      </c>
      <c r="L10" s="86" t="s">
        <v>184</v>
      </c>
      <c r="M10" s="159" t="s">
        <v>19</v>
      </c>
      <c r="N10" s="159"/>
    </row>
    <row r="11" spans="1:14" ht="111" customHeight="1" x14ac:dyDescent="0.2">
      <c r="A11" s="97" t="s">
        <v>294</v>
      </c>
      <c r="B11" s="95" t="s">
        <v>238</v>
      </c>
      <c r="C11" s="36" t="s">
        <v>96</v>
      </c>
      <c r="D11" s="84">
        <v>46600</v>
      </c>
      <c r="E11" s="86" t="s">
        <v>180</v>
      </c>
      <c r="F11" s="97" t="s">
        <v>295</v>
      </c>
      <c r="G11" s="86" t="s">
        <v>196</v>
      </c>
      <c r="H11" s="97" t="s">
        <v>96</v>
      </c>
      <c r="I11" s="97" t="s">
        <v>96</v>
      </c>
      <c r="J11" s="97" t="s">
        <v>96</v>
      </c>
      <c r="K11" s="97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97" t="s">
        <v>295</v>
      </c>
      <c r="B12" s="95" t="s">
        <v>187</v>
      </c>
      <c r="C12" s="36" t="s">
        <v>96</v>
      </c>
      <c r="D12" s="85">
        <v>46631</v>
      </c>
      <c r="E12" s="97" t="s">
        <v>294</v>
      </c>
      <c r="F12" s="97" t="s">
        <v>296</v>
      </c>
      <c r="G12" s="86" t="s">
        <v>195</v>
      </c>
      <c r="H12" s="97" t="s">
        <v>96</v>
      </c>
      <c r="I12" s="97" t="s">
        <v>96</v>
      </c>
      <c r="J12" s="97" t="s">
        <v>96</v>
      </c>
      <c r="K12" s="97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M10:N10"/>
    <mergeCell ref="M11:N11"/>
    <mergeCell ref="M12:N12"/>
    <mergeCell ref="L3:L4"/>
    <mergeCell ref="M3:N4"/>
    <mergeCell ref="M6:N6"/>
    <mergeCell ref="M7:N7"/>
    <mergeCell ref="M8:N8"/>
    <mergeCell ref="M9:N9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</mergeCells>
  <pageMargins left="0.2" right="0.2" top="0.39" bottom="0.39" header="0" footer="0"/>
  <pageSetup paperSize="9" scale="6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4.8554687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6" t="s">
        <v>163</v>
      </c>
      <c r="D4" s="96" t="s">
        <v>164</v>
      </c>
      <c r="E4" s="96" t="s">
        <v>43</v>
      </c>
      <c r="F4" s="96" t="s">
        <v>44</v>
      </c>
      <c r="G4" s="112"/>
      <c r="H4" s="112"/>
      <c r="I4" s="96" t="s">
        <v>168</v>
      </c>
      <c r="J4" s="96" t="s">
        <v>169</v>
      </c>
      <c r="K4" s="112"/>
      <c r="L4" s="112"/>
      <c r="M4" s="112"/>
      <c r="N4" s="112"/>
    </row>
    <row r="5" spans="1:14" ht="20.25" customHeight="1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/>
    </row>
    <row r="6" spans="1:14" ht="143.25" customHeight="1" x14ac:dyDescent="0.2">
      <c r="A6" s="97" t="s">
        <v>299</v>
      </c>
      <c r="B6" s="95" t="s">
        <v>297</v>
      </c>
      <c r="C6" s="83">
        <v>46753</v>
      </c>
      <c r="D6" s="83">
        <v>47118</v>
      </c>
      <c r="E6" s="97" t="s">
        <v>180</v>
      </c>
      <c r="F6" s="97" t="s">
        <v>180</v>
      </c>
      <c r="G6" s="97" t="s">
        <v>199</v>
      </c>
      <c r="H6" s="97" t="s">
        <v>96</v>
      </c>
      <c r="I6" s="97" t="s">
        <v>96</v>
      </c>
      <c r="J6" s="97" t="s">
        <v>96</v>
      </c>
      <c r="K6" s="74">
        <f>'Фин 1'!G6</f>
        <v>93003.8</v>
      </c>
      <c r="L6" s="97" t="s">
        <v>298</v>
      </c>
      <c r="M6" s="159" t="s">
        <v>19</v>
      </c>
      <c r="N6" s="159"/>
    </row>
    <row r="7" spans="1:14" ht="111" customHeight="1" x14ac:dyDescent="0.2">
      <c r="A7" s="97" t="s">
        <v>296</v>
      </c>
      <c r="B7" s="95" t="s">
        <v>176</v>
      </c>
      <c r="C7" s="97" t="s">
        <v>96</v>
      </c>
      <c r="D7" s="87">
        <v>46753</v>
      </c>
      <c r="E7" s="97" t="s">
        <v>295</v>
      </c>
      <c r="F7" s="97" t="s">
        <v>300</v>
      </c>
      <c r="G7" s="97" t="s">
        <v>197</v>
      </c>
      <c r="H7" s="97" t="s">
        <v>96</v>
      </c>
      <c r="I7" s="97" t="s">
        <v>96</v>
      </c>
      <c r="J7" s="97" t="s">
        <v>96</v>
      </c>
      <c r="K7" s="97" t="s">
        <v>96</v>
      </c>
      <c r="L7" s="97" t="s">
        <v>177</v>
      </c>
      <c r="M7" s="159" t="s">
        <v>19</v>
      </c>
      <c r="N7" s="159"/>
    </row>
    <row r="8" spans="1:14" ht="129.75" customHeight="1" x14ac:dyDescent="0.2">
      <c r="A8" s="97" t="s">
        <v>300</v>
      </c>
      <c r="B8" s="104" t="s">
        <v>501</v>
      </c>
      <c r="C8" s="36" t="s">
        <v>96</v>
      </c>
      <c r="D8" s="84">
        <v>47102</v>
      </c>
      <c r="E8" s="97" t="s">
        <v>296</v>
      </c>
      <c r="F8" s="97" t="s">
        <v>301</v>
      </c>
      <c r="G8" s="97" t="s">
        <v>198</v>
      </c>
      <c r="H8" s="97" t="s">
        <v>96</v>
      </c>
      <c r="I8" s="97" t="s">
        <v>96</v>
      </c>
      <c r="J8" s="97" t="s">
        <v>96</v>
      </c>
      <c r="K8" s="97" t="s">
        <v>96</v>
      </c>
      <c r="L8" s="86" t="s">
        <v>179</v>
      </c>
      <c r="M8" s="159" t="s">
        <v>19</v>
      </c>
      <c r="N8" s="159"/>
    </row>
    <row r="9" spans="1:14" ht="47.25" x14ac:dyDescent="0.2">
      <c r="A9" s="97" t="s">
        <v>301</v>
      </c>
      <c r="B9" s="95" t="s">
        <v>181</v>
      </c>
      <c r="C9" s="36" t="s">
        <v>96</v>
      </c>
      <c r="D9" s="84">
        <v>47107</v>
      </c>
      <c r="E9" s="97" t="s">
        <v>300</v>
      </c>
      <c r="F9" s="97" t="s">
        <v>302</v>
      </c>
      <c r="G9" s="97" t="s">
        <v>197</v>
      </c>
      <c r="H9" s="97" t="s">
        <v>96</v>
      </c>
      <c r="I9" s="97" t="s">
        <v>96</v>
      </c>
      <c r="J9" s="97" t="s">
        <v>96</v>
      </c>
      <c r="K9" s="97" t="s">
        <v>96</v>
      </c>
      <c r="L9" s="86" t="s">
        <v>182</v>
      </c>
      <c r="M9" s="159" t="s">
        <v>19</v>
      </c>
      <c r="N9" s="159"/>
    </row>
    <row r="10" spans="1:14" ht="110.25" x14ac:dyDescent="0.2">
      <c r="A10" s="97" t="s">
        <v>302</v>
      </c>
      <c r="B10" s="95" t="s">
        <v>183</v>
      </c>
      <c r="C10" s="36" t="s">
        <v>96</v>
      </c>
      <c r="D10" s="84">
        <v>47118</v>
      </c>
      <c r="E10" s="97" t="s">
        <v>301</v>
      </c>
      <c r="F10" s="86" t="s">
        <v>180</v>
      </c>
      <c r="G10" s="97" t="s">
        <v>197</v>
      </c>
      <c r="H10" s="97" t="s">
        <v>96</v>
      </c>
      <c r="I10" s="97" t="s">
        <v>96</v>
      </c>
      <c r="J10" s="97" t="s">
        <v>96</v>
      </c>
      <c r="K10" s="97" t="s">
        <v>96</v>
      </c>
      <c r="L10" s="86" t="s">
        <v>184</v>
      </c>
      <c r="M10" s="159" t="s">
        <v>19</v>
      </c>
      <c r="N10" s="159"/>
    </row>
    <row r="11" spans="1:14" ht="111" customHeight="1" x14ac:dyDescent="0.2">
      <c r="A11" s="97" t="s">
        <v>303</v>
      </c>
      <c r="B11" s="95" t="s">
        <v>238</v>
      </c>
      <c r="C11" s="36" t="s">
        <v>96</v>
      </c>
      <c r="D11" s="84">
        <v>46966</v>
      </c>
      <c r="E11" s="86" t="s">
        <v>180</v>
      </c>
      <c r="F11" s="97" t="s">
        <v>304</v>
      </c>
      <c r="G11" s="86" t="s">
        <v>196</v>
      </c>
      <c r="H11" s="97" t="s">
        <v>96</v>
      </c>
      <c r="I11" s="97" t="s">
        <v>96</v>
      </c>
      <c r="J11" s="97" t="s">
        <v>96</v>
      </c>
      <c r="K11" s="97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97" t="s">
        <v>304</v>
      </c>
      <c r="B12" s="95" t="s">
        <v>187</v>
      </c>
      <c r="C12" s="36" t="s">
        <v>96</v>
      </c>
      <c r="D12" s="85">
        <v>46997</v>
      </c>
      <c r="E12" s="97" t="s">
        <v>303</v>
      </c>
      <c r="F12" s="97" t="s">
        <v>305</v>
      </c>
      <c r="G12" s="86" t="s">
        <v>195</v>
      </c>
      <c r="H12" s="97" t="s">
        <v>96</v>
      </c>
      <c r="I12" s="97" t="s">
        <v>96</v>
      </c>
      <c r="J12" s="97" t="s">
        <v>96</v>
      </c>
      <c r="K12" s="97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M10:N10"/>
    <mergeCell ref="M11:N11"/>
    <mergeCell ref="M12:N12"/>
    <mergeCell ref="L3:L4"/>
    <mergeCell ref="M3:N4"/>
    <mergeCell ref="M6:N6"/>
    <mergeCell ref="M7:N7"/>
    <mergeCell ref="M8:N8"/>
    <mergeCell ref="M9:N9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</mergeCells>
  <pageMargins left="0.2" right="0.2" top="0.39" bottom="0.39" header="0" footer="0"/>
  <pageSetup paperSize="9" scale="6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4.8554687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6" t="s">
        <v>163</v>
      </c>
      <c r="D4" s="96" t="s">
        <v>164</v>
      </c>
      <c r="E4" s="96" t="s">
        <v>43</v>
      </c>
      <c r="F4" s="96" t="s">
        <v>44</v>
      </c>
      <c r="G4" s="112"/>
      <c r="H4" s="112"/>
      <c r="I4" s="96" t="s">
        <v>168</v>
      </c>
      <c r="J4" s="96" t="s">
        <v>169</v>
      </c>
      <c r="K4" s="112"/>
      <c r="L4" s="112"/>
      <c r="M4" s="112"/>
      <c r="N4" s="112"/>
    </row>
    <row r="5" spans="1:14" ht="20.25" customHeight="1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/>
    </row>
    <row r="6" spans="1:14" ht="143.25" customHeight="1" x14ac:dyDescent="0.2">
      <c r="A6" s="97" t="s">
        <v>308</v>
      </c>
      <c r="B6" s="95" t="s">
        <v>307</v>
      </c>
      <c r="C6" s="83">
        <v>47119</v>
      </c>
      <c r="D6" s="83">
        <v>47483</v>
      </c>
      <c r="E6" s="97" t="s">
        <v>180</v>
      </c>
      <c r="F6" s="97" t="s">
        <v>180</v>
      </c>
      <c r="G6" s="97" t="s">
        <v>199</v>
      </c>
      <c r="H6" s="97" t="s">
        <v>96</v>
      </c>
      <c r="I6" s="97" t="s">
        <v>96</v>
      </c>
      <c r="J6" s="97" t="s">
        <v>96</v>
      </c>
      <c r="K6" s="74">
        <f>'Фин 1'!H6</f>
        <v>96723.9</v>
      </c>
      <c r="L6" s="97" t="s">
        <v>306</v>
      </c>
      <c r="M6" s="159" t="s">
        <v>19</v>
      </c>
      <c r="N6" s="159"/>
    </row>
    <row r="7" spans="1:14" ht="111" customHeight="1" x14ac:dyDescent="0.2">
      <c r="A7" s="97" t="s">
        <v>305</v>
      </c>
      <c r="B7" s="95" t="s">
        <v>176</v>
      </c>
      <c r="C7" s="97" t="s">
        <v>96</v>
      </c>
      <c r="D7" s="87">
        <v>47119</v>
      </c>
      <c r="E7" s="97" t="s">
        <v>304</v>
      </c>
      <c r="F7" s="97" t="s">
        <v>309</v>
      </c>
      <c r="G7" s="97" t="s">
        <v>197</v>
      </c>
      <c r="H7" s="97" t="s">
        <v>96</v>
      </c>
      <c r="I7" s="97" t="s">
        <v>96</v>
      </c>
      <c r="J7" s="97" t="s">
        <v>96</v>
      </c>
      <c r="K7" s="97" t="s">
        <v>96</v>
      </c>
      <c r="L7" s="97" t="s">
        <v>177</v>
      </c>
      <c r="M7" s="159" t="s">
        <v>19</v>
      </c>
      <c r="N7" s="159"/>
    </row>
    <row r="8" spans="1:14" ht="129.75" customHeight="1" x14ac:dyDescent="0.2">
      <c r="A8" s="97" t="s">
        <v>309</v>
      </c>
      <c r="B8" s="104" t="s">
        <v>502</v>
      </c>
      <c r="C8" s="36" t="s">
        <v>96</v>
      </c>
      <c r="D8" s="84">
        <v>47467</v>
      </c>
      <c r="E8" s="97" t="s">
        <v>305</v>
      </c>
      <c r="F8" s="97" t="s">
        <v>310</v>
      </c>
      <c r="G8" s="97" t="s">
        <v>198</v>
      </c>
      <c r="H8" s="97" t="s">
        <v>96</v>
      </c>
      <c r="I8" s="97" t="s">
        <v>96</v>
      </c>
      <c r="J8" s="97" t="s">
        <v>96</v>
      </c>
      <c r="K8" s="97" t="s">
        <v>96</v>
      </c>
      <c r="L8" s="86" t="s">
        <v>179</v>
      </c>
      <c r="M8" s="159" t="s">
        <v>19</v>
      </c>
      <c r="N8" s="159"/>
    </row>
    <row r="9" spans="1:14" ht="47.25" x14ac:dyDescent="0.2">
      <c r="A9" s="97" t="s">
        <v>310</v>
      </c>
      <c r="B9" s="95" t="s">
        <v>181</v>
      </c>
      <c r="C9" s="36" t="s">
        <v>96</v>
      </c>
      <c r="D9" s="84">
        <v>47472</v>
      </c>
      <c r="E9" s="97" t="s">
        <v>309</v>
      </c>
      <c r="F9" s="97" t="s">
        <v>311</v>
      </c>
      <c r="G9" s="97" t="s">
        <v>197</v>
      </c>
      <c r="H9" s="97" t="s">
        <v>96</v>
      </c>
      <c r="I9" s="97" t="s">
        <v>96</v>
      </c>
      <c r="J9" s="97" t="s">
        <v>96</v>
      </c>
      <c r="K9" s="97" t="s">
        <v>96</v>
      </c>
      <c r="L9" s="86" t="s">
        <v>182</v>
      </c>
      <c r="M9" s="159" t="s">
        <v>19</v>
      </c>
      <c r="N9" s="159"/>
    </row>
    <row r="10" spans="1:14" ht="110.25" x14ac:dyDescent="0.2">
      <c r="A10" s="97" t="s">
        <v>311</v>
      </c>
      <c r="B10" s="95" t="s">
        <v>183</v>
      </c>
      <c r="C10" s="36" t="s">
        <v>96</v>
      </c>
      <c r="D10" s="84">
        <v>47483</v>
      </c>
      <c r="E10" s="97" t="s">
        <v>310</v>
      </c>
      <c r="F10" s="86" t="s">
        <v>180</v>
      </c>
      <c r="G10" s="97" t="s">
        <v>197</v>
      </c>
      <c r="H10" s="97" t="s">
        <v>96</v>
      </c>
      <c r="I10" s="97" t="s">
        <v>96</v>
      </c>
      <c r="J10" s="97" t="s">
        <v>96</v>
      </c>
      <c r="K10" s="97" t="s">
        <v>96</v>
      </c>
      <c r="L10" s="86" t="s">
        <v>184</v>
      </c>
      <c r="M10" s="159" t="s">
        <v>19</v>
      </c>
      <c r="N10" s="159"/>
    </row>
    <row r="11" spans="1:14" ht="111" customHeight="1" x14ac:dyDescent="0.2">
      <c r="A11" s="97" t="s">
        <v>312</v>
      </c>
      <c r="B11" s="95" t="s">
        <v>238</v>
      </c>
      <c r="C11" s="36" t="s">
        <v>96</v>
      </c>
      <c r="D11" s="84">
        <v>47331</v>
      </c>
      <c r="E11" s="86" t="s">
        <v>180</v>
      </c>
      <c r="F11" s="97" t="s">
        <v>313</v>
      </c>
      <c r="G11" s="86" t="s">
        <v>196</v>
      </c>
      <c r="H11" s="97" t="s">
        <v>96</v>
      </c>
      <c r="I11" s="97" t="s">
        <v>96</v>
      </c>
      <c r="J11" s="97" t="s">
        <v>96</v>
      </c>
      <c r="K11" s="97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97" t="s">
        <v>313</v>
      </c>
      <c r="B12" s="95" t="s">
        <v>187</v>
      </c>
      <c r="C12" s="36" t="s">
        <v>96</v>
      </c>
      <c r="D12" s="85">
        <v>47362</v>
      </c>
      <c r="E12" s="97" t="s">
        <v>312</v>
      </c>
      <c r="F12" s="97" t="s">
        <v>314</v>
      </c>
      <c r="G12" s="86" t="s">
        <v>195</v>
      </c>
      <c r="H12" s="97" t="s">
        <v>96</v>
      </c>
      <c r="I12" s="97" t="s">
        <v>96</v>
      </c>
      <c r="J12" s="97" t="s">
        <v>96</v>
      </c>
      <c r="K12" s="97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M10:N10"/>
    <mergeCell ref="M11:N11"/>
    <mergeCell ref="M12:N12"/>
    <mergeCell ref="L3:L4"/>
    <mergeCell ref="M3:N4"/>
    <mergeCell ref="M6:N6"/>
    <mergeCell ref="M7:N7"/>
    <mergeCell ref="M8:N8"/>
    <mergeCell ref="M9:N9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</mergeCells>
  <pageMargins left="0.2" right="0.2" top="0.39" bottom="0.39" header="0" footer="0"/>
  <pageSetup paperSize="9" scale="6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4.8554687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6" t="s">
        <v>163</v>
      </c>
      <c r="D4" s="96" t="s">
        <v>164</v>
      </c>
      <c r="E4" s="96" t="s">
        <v>43</v>
      </c>
      <c r="F4" s="96" t="s">
        <v>44</v>
      </c>
      <c r="G4" s="112"/>
      <c r="H4" s="112"/>
      <c r="I4" s="96" t="s">
        <v>168</v>
      </c>
      <c r="J4" s="96" t="s">
        <v>169</v>
      </c>
      <c r="K4" s="112"/>
      <c r="L4" s="112"/>
      <c r="M4" s="112"/>
      <c r="N4" s="112"/>
    </row>
    <row r="5" spans="1:14" ht="20.25" customHeight="1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/>
    </row>
    <row r="6" spans="1:14" ht="143.25" customHeight="1" x14ac:dyDescent="0.2">
      <c r="A6" s="97" t="s">
        <v>317</v>
      </c>
      <c r="B6" s="95" t="s">
        <v>315</v>
      </c>
      <c r="C6" s="83">
        <v>47484</v>
      </c>
      <c r="D6" s="83">
        <v>47848</v>
      </c>
      <c r="E6" s="97" t="s">
        <v>180</v>
      </c>
      <c r="F6" s="97" t="s">
        <v>180</v>
      </c>
      <c r="G6" s="97" t="s">
        <v>199</v>
      </c>
      <c r="H6" s="97" t="s">
        <v>96</v>
      </c>
      <c r="I6" s="97" t="s">
        <v>96</v>
      </c>
      <c r="J6" s="97" t="s">
        <v>96</v>
      </c>
      <c r="K6" s="74">
        <f>'Фин 1'!I6</f>
        <v>100592.8</v>
      </c>
      <c r="L6" s="97" t="s">
        <v>316</v>
      </c>
      <c r="M6" s="159" t="s">
        <v>19</v>
      </c>
      <c r="N6" s="159"/>
    </row>
    <row r="7" spans="1:14" ht="111" customHeight="1" x14ac:dyDescent="0.2">
      <c r="A7" s="97" t="s">
        <v>314</v>
      </c>
      <c r="B7" s="95" t="s">
        <v>176</v>
      </c>
      <c r="C7" s="97" t="s">
        <v>96</v>
      </c>
      <c r="D7" s="87">
        <v>47484</v>
      </c>
      <c r="E7" s="97" t="s">
        <v>313</v>
      </c>
      <c r="F7" s="97" t="s">
        <v>318</v>
      </c>
      <c r="G7" s="97" t="s">
        <v>197</v>
      </c>
      <c r="H7" s="97" t="s">
        <v>96</v>
      </c>
      <c r="I7" s="97" t="s">
        <v>96</v>
      </c>
      <c r="J7" s="97" t="s">
        <v>96</v>
      </c>
      <c r="K7" s="97" t="s">
        <v>96</v>
      </c>
      <c r="L7" s="97" t="s">
        <v>177</v>
      </c>
      <c r="M7" s="159" t="s">
        <v>19</v>
      </c>
      <c r="N7" s="159"/>
    </row>
    <row r="8" spans="1:14" ht="129.75" customHeight="1" x14ac:dyDescent="0.2">
      <c r="A8" s="97" t="s">
        <v>318</v>
      </c>
      <c r="B8" s="104" t="s">
        <v>503</v>
      </c>
      <c r="C8" s="36" t="s">
        <v>96</v>
      </c>
      <c r="D8" s="84">
        <v>47832</v>
      </c>
      <c r="E8" s="97" t="s">
        <v>314</v>
      </c>
      <c r="F8" s="97" t="s">
        <v>319</v>
      </c>
      <c r="G8" s="97" t="s">
        <v>198</v>
      </c>
      <c r="H8" s="97" t="s">
        <v>96</v>
      </c>
      <c r="I8" s="97" t="s">
        <v>96</v>
      </c>
      <c r="J8" s="97" t="s">
        <v>96</v>
      </c>
      <c r="K8" s="97" t="s">
        <v>96</v>
      </c>
      <c r="L8" s="86" t="s">
        <v>179</v>
      </c>
      <c r="M8" s="159" t="s">
        <v>19</v>
      </c>
      <c r="N8" s="159"/>
    </row>
    <row r="9" spans="1:14" ht="47.25" x14ac:dyDescent="0.2">
      <c r="A9" s="97" t="s">
        <v>319</v>
      </c>
      <c r="B9" s="95" t="s">
        <v>181</v>
      </c>
      <c r="C9" s="36" t="s">
        <v>96</v>
      </c>
      <c r="D9" s="84">
        <v>47837</v>
      </c>
      <c r="E9" s="97" t="s">
        <v>318</v>
      </c>
      <c r="F9" s="97" t="s">
        <v>320</v>
      </c>
      <c r="G9" s="97" t="s">
        <v>197</v>
      </c>
      <c r="H9" s="97" t="s">
        <v>96</v>
      </c>
      <c r="I9" s="97" t="s">
        <v>96</v>
      </c>
      <c r="J9" s="97" t="s">
        <v>96</v>
      </c>
      <c r="K9" s="97" t="s">
        <v>96</v>
      </c>
      <c r="L9" s="86" t="s">
        <v>182</v>
      </c>
      <c r="M9" s="159" t="s">
        <v>19</v>
      </c>
      <c r="N9" s="159"/>
    </row>
    <row r="10" spans="1:14" ht="110.25" x14ac:dyDescent="0.2">
      <c r="A10" s="97" t="s">
        <v>320</v>
      </c>
      <c r="B10" s="95" t="s">
        <v>183</v>
      </c>
      <c r="C10" s="36" t="s">
        <v>96</v>
      </c>
      <c r="D10" s="84">
        <v>47848</v>
      </c>
      <c r="E10" s="97" t="s">
        <v>319</v>
      </c>
      <c r="F10" s="86" t="s">
        <v>180</v>
      </c>
      <c r="G10" s="97" t="s">
        <v>197</v>
      </c>
      <c r="H10" s="97" t="s">
        <v>96</v>
      </c>
      <c r="I10" s="97" t="s">
        <v>96</v>
      </c>
      <c r="J10" s="97" t="s">
        <v>96</v>
      </c>
      <c r="K10" s="97" t="s">
        <v>96</v>
      </c>
      <c r="L10" s="86" t="s">
        <v>184</v>
      </c>
      <c r="M10" s="159" t="s">
        <v>19</v>
      </c>
      <c r="N10" s="159"/>
    </row>
    <row r="11" spans="1:14" ht="111" customHeight="1" x14ac:dyDescent="0.2">
      <c r="A11" s="97" t="s">
        <v>321</v>
      </c>
      <c r="B11" s="95" t="s">
        <v>238</v>
      </c>
      <c r="C11" s="36" t="s">
        <v>96</v>
      </c>
      <c r="D11" s="84">
        <v>47696</v>
      </c>
      <c r="E11" s="86" t="s">
        <v>180</v>
      </c>
      <c r="F11" s="97" t="s">
        <v>322</v>
      </c>
      <c r="G11" s="86" t="s">
        <v>196</v>
      </c>
      <c r="H11" s="97" t="s">
        <v>96</v>
      </c>
      <c r="I11" s="97" t="s">
        <v>96</v>
      </c>
      <c r="J11" s="97" t="s">
        <v>96</v>
      </c>
      <c r="K11" s="97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97" t="s">
        <v>322</v>
      </c>
      <c r="B12" s="95" t="s">
        <v>187</v>
      </c>
      <c r="C12" s="36" t="s">
        <v>96</v>
      </c>
      <c r="D12" s="85">
        <v>47727</v>
      </c>
      <c r="E12" s="97" t="s">
        <v>321</v>
      </c>
      <c r="F12" s="97" t="s">
        <v>96</v>
      </c>
      <c r="G12" s="86" t="s">
        <v>195</v>
      </c>
      <c r="H12" s="97" t="s">
        <v>96</v>
      </c>
      <c r="I12" s="97" t="s">
        <v>96</v>
      </c>
      <c r="J12" s="97" t="s">
        <v>96</v>
      </c>
      <c r="K12" s="97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M10:N10"/>
    <mergeCell ref="M11:N11"/>
    <mergeCell ref="M12:N12"/>
    <mergeCell ref="L3:L4"/>
    <mergeCell ref="M3:N4"/>
    <mergeCell ref="M6:N6"/>
    <mergeCell ref="M7:N7"/>
    <mergeCell ref="M8:N8"/>
    <mergeCell ref="M9:N9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</mergeCells>
  <pageMargins left="0.2" right="0.2" top="0.39" bottom="0.39" header="0" footer="0"/>
  <pageSetup paperSize="9" scale="6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view="pageBreakPreview" zoomScale="90" zoomScaleNormal="100" zoomScaleSheetLayoutView="90" workbookViewId="0">
      <selection activeCell="B10" sqref="B10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66" t="s">
        <v>163</v>
      </c>
      <c r="D4" s="66" t="s">
        <v>164</v>
      </c>
      <c r="E4" s="66" t="s">
        <v>43</v>
      </c>
      <c r="F4" s="66" t="s">
        <v>44</v>
      </c>
      <c r="G4" s="112"/>
      <c r="H4" s="112"/>
      <c r="I4" s="66" t="s">
        <v>168</v>
      </c>
      <c r="J4" s="66" t="s">
        <v>169</v>
      </c>
      <c r="K4" s="112"/>
      <c r="L4" s="112"/>
      <c r="M4" s="112"/>
      <c r="N4" s="112"/>
    </row>
    <row r="5" spans="1:14" ht="20.25" customHeight="1" x14ac:dyDescent="0.2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12</v>
      </c>
      <c r="M5" s="66">
        <v>13</v>
      </c>
      <c r="N5" s="66"/>
    </row>
    <row r="6" spans="1:14" ht="15.75" customHeight="1" x14ac:dyDescent="0.2">
      <c r="A6" s="69">
        <v>2</v>
      </c>
      <c r="B6" s="117" t="s">
        <v>492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95.75" customHeight="1" x14ac:dyDescent="0.2">
      <c r="A7" s="88" t="s">
        <v>20</v>
      </c>
      <c r="B7" s="65" t="s">
        <v>208</v>
      </c>
      <c r="C7" s="83">
        <v>45292</v>
      </c>
      <c r="D7" s="83">
        <v>47848</v>
      </c>
      <c r="E7" s="69" t="s">
        <v>180</v>
      </c>
      <c r="F7" s="69" t="s">
        <v>180</v>
      </c>
      <c r="G7" s="69" t="s">
        <v>199</v>
      </c>
      <c r="H7" s="69" t="s">
        <v>96</v>
      </c>
      <c r="I7" s="69" t="s">
        <v>96</v>
      </c>
      <c r="J7" s="69" t="s">
        <v>96</v>
      </c>
      <c r="K7" s="74">
        <f>'Фин 2'!J6</f>
        <v>2153718.642</v>
      </c>
      <c r="L7" s="69" t="s">
        <v>115</v>
      </c>
      <c r="M7" s="159" t="s">
        <v>19</v>
      </c>
      <c r="N7" s="159"/>
    </row>
    <row r="8" spans="1:14" ht="119.25" customHeight="1" x14ac:dyDescent="0.2">
      <c r="A8" s="69" t="s">
        <v>67</v>
      </c>
      <c r="B8" s="65" t="s">
        <v>209</v>
      </c>
      <c r="C8" s="83">
        <v>45292</v>
      </c>
      <c r="D8" s="83">
        <v>45657</v>
      </c>
      <c r="E8" s="69" t="s">
        <v>180</v>
      </c>
      <c r="F8" s="69" t="s">
        <v>180</v>
      </c>
      <c r="G8" s="69" t="s">
        <v>199</v>
      </c>
      <c r="H8" s="69" t="s">
        <v>96</v>
      </c>
      <c r="I8" s="69" t="s">
        <v>96</v>
      </c>
      <c r="J8" s="69" t="s">
        <v>96</v>
      </c>
      <c r="K8" s="74">
        <f>'Фин 2'!C6</f>
        <v>242906.72099999999</v>
      </c>
      <c r="L8" s="69" t="s">
        <v>210</v>
      </c>
      <c r="M8" s="159" t="s">
        <v>19</v>
      </c>
      <c r="N8" s="159"/>
    </row>
    <row r="9" spans="1:14" ht="111" customHeight="1" x14ac:dyDescent="0.2">
      <c r="A9" s="69" t="s">
        <v>211</v>
      </c>
      <c r="B9" s="65" t="s">
        <v>176</v>
      </c>
      <c r="C9" s="69" t="s">
        <v>96</v>
      </c>
      <c r="D9" s="87">
        <v>45292</v>
      </c>
      <c r="E9" s="69" t="s">
        <v>180</v>
      </c>
      <c r="F9" s="69" t="s">
        <v>212</v>
      </c>
      <c r="G9" s="69" t="s">
        <v>197</v>
      </c>
      <c r="H9" s="69" t="s">
        <v>96</v>
      </c>
      <c r="I9" s="69" t="s">
        <v>96</v>
      </c>
      <c r="J9" s="69" t="s">
        <v>96</v>
      </c>
      <c r="K9" s="69" t="s">
        <v>96</v>
      </c>
      <c r="L9" s="69" t="s">
        <v>177</v>
      </c>
      <c r="M9" s="159" t="s">
        <v>19</v>
      </c>
      <c r="N9" s="159"/>
    </row>
    <row r="10" spans="1:14" ht="142.5" customHeight="1" x14ac:dyDescent="0.2">
      <c r="A10" s="69" t="s">
        <v>212</v>
      </c>
      <c r="B10" s="65" t="s">
        <v>497</v>
      </c>
      <c r="C10" s="36" t="s">
        <v>96</v>
      </c>
      <c r="D10" s="84">
        <v>45641</v>
      </c>
      <c r="E10" s="69" t="s">
        <v>211</v>
      </c>
      <c r="F10" s="69" t="s">
        <v>213</v>
      </c>
      <c r="G10" s="69" t="s">
        <v>198</v>
      </c>
      <c r="H10" s="69" t="s">
        <v>96</v>
      </c>
      <c r="I10" s="69" t="s">
        <v>96</v>
      </c>
      <c r="J10" s="69" t="s">
        <v>96</v>
      </c>
      <c r="K10" s="69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69" t="s">
        <v>213</v>
      </c>
      <c r="B11" s="65" t="s">
        <v>181</v>
      </c>
      <c r="C11" s="36" t="s">
        <v>96</v>
      </c>
      <c r="D11" s="84">
        <v>45646</v>
      </c>
      <c r="E11" s="69" t="s">
        <v>212</v>
      </c>
      <c r="F11" s="69" t="s">
        <v>214</v>
      </c>
      <c r="G11" s="69" t="s">
        <v>197</v>
      </c>
      <c r="H11" s="69" t="s">
        <v>96</v>
      </c>
      <c r="I11" s="69" t="s">
        <v>96</v>
      </c>
      <c r="J11" s="69" t="s">
        <v>96</v>
      </c>
      <c r="K11" s="69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69" t="s">
        <v>214</v>
      </c>
      <c r="B12" s="65" t="s">
        <v>183</v>
      </c>
      <c r="C12" s="36" t="s">
        <v>96</v>
      </c>
      <c r="D12" s="84">
        <v>45657</v>
      </c>
      <c r="E12" s="69" t="s">
        <v>213</v>
      </c>
      <c r="F12" s="86" t="s">
        <v>180</v>
      </c>
      <c r="G12" s="69" t="s">
        <v>197</v>
      </c>
      <c r="H12" s="69" t="s">
        <v>96</v>
      </c>
      <c r="I12" s="69" t="s">
        <v>96</v>
      </c>
      <c r="J12" s="69" t="s">
        <v>96</v>
      </c>
      <c r="K12" s="69" t="s">
        <v>96</v>
      </c>
      <c r="L12" s="86" t="s">
        <v>184</v>
      </c>
      <c r="M12" s="159" t="s">
        <v>19</v>
      </c>
      <c r="N12" s="159"/>
    </row>
    <row r="13" spans="1:14" ht="98.25" customHeight="1" x14ac:dyDescent="0.2">
      <c r="A13" s="69" t="s">
        <v>216</v>
      </c>
      <c r="B13" s="65" t="s">
        <v>238</v>
      </c>
      <c r="C13" s="36" t="s">
        <v>96</v>
      </c>
      <c r="D13" s="84">
        <v>45505</v>
      </c>
      <c r="E13" s="86" t="s">
        <v>180</v>
      </c>
      <c r="F13" s="69" t="s">
        <v>215</v>
      </c>
      <c r="G13" s="86" t="s">
        <v>196</v>
      </c>
      <c r="H13" s="69" t="s">
        <v>96</v>
      </c>
      <c r="I13" s="69" t="s">
        <v>96</v>
      </c>
      <c r="J13" s="69" t="s">
        <v>96</v>
      </c>
      <c r="K13" s="69" t="s">
        <v>96</v>
      </c>
      <c r="L13" s="36" t="s">
        <v>185</v>
      </c>
      <c r="M13" s="159" t="s">
        <v>19</v>
      </c>
      <c r="N13" s="159"/>
    </row>
    <row r="14" spans="1:14" ht="78.75" x14ac:dyDescent="0.2">
      <c r="A14" s="69" t="s">
        <v>215</v>
      </c>
      <c r="B14" s="65" t="s">
        <v>187</v>
      </c>
      <c r="C14" s="36" t="s">
        <v>96</v>
      </c>
      <c r="D14" s="85">
        <v>45536</v>
      </c>
      <c r="E14" s="69" t="s">
        <v>216</v>
      </c>
      <c r="F14" s="69" t="s">
        <v>217</v>
      </c>
      <c r="G14" s="86" t="s">
        <v>195</v>
      </c>
      <c r="H14" s="69" t="s">
        <v>96</v>
      </c>
      <c r="I14" s="69" t="s">
        <v>96</v>
      </c>
      <c r="J14" s="69" t="s">
        <v>96</v>
      </c>
      <c r="K14" s="69" t="s">
        <v>96</v>
      </c>
      <c r="L14" s="36" t="s">
        <v>186</v>
      </c>
      <c r="M14" s="159" t="s">
        <v>19</v>
      </c>
      <c r="N14" s="15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15.75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15.75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</sheetData>
  <mergeCells count="21">
    <mergeCell ref="M10:N10"/>
    <mergeCell ref="M11:N11"/>
    <mergeCell ref="M12:N12"/>
    <mergeCell ref="M13:N13"/>
    <mergeCell ref="M14:N14"/>
    <mergeCell ref="M9:N9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L3:L4"/>
    <mergeCell ref="M3:N4"/>
    <mergeCell ref="B6:N6"/>
    <mergeCell ref="M7:N7"/>
    <mergeCell ref="M8:N8"/>
  </mergeCells>
  <pageMargins left="0.2" right="0.2" top="0.39" bottom="0.39" header="0" footer="0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10"/>
  <sheetViews>
    <sheetView zoomScaleNormal="100" workbookViewId="0">
      <selection activeCell="C6" sqref="C6"/>
    </sheetView>
  </sheetViews>
  <sheetFormatPr defaultRowHeight="12.75" x14ac:dyDescent="0.2"/>
  <cols>
    <col min="1" max="1" width="5.140625" customWidth="1"/>
    <col min="2" max="2" width="28.28515625" customWidth="1"/>
    <col min="3" max="3" width="9" customWidth="1"/>
    <col min="4" max="4" width="11.85546875" customWidth="1"/>
    <col min="5" max="5" width="9" customWidth="1"/>
    <col min="6" max="6" width="5.7109375" customWidth="1"/>
    <col min="7" max="13" width="10" customWidth="1"/>
    <col min="14" max="14" width="10.42578125" customWidth="1"/>
    <col min="15" max="15" width="9.7109375" customWidth="1"/>
    <col min="16" max="16" width="11.140625" customWidth="1"/>
    <col min="17" max="17" width="11.5703125" customWidth="1"/>
  </cols>
  <sheetData>
    <row r="1" spans="1:18" ht="29.65" customHeight="1" x14ac:dyDescent="0.2">
      <c r="A1" s="118" t="s">
        <v>11</v>
      </c>
      <c r="B1" s="118"/>
      <c r="C1" s="118"/>
      <c r="D1" s="118"/>
      <c r="E1" s="118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8" ht="101.25" customHeight="1" x14ac:dyDescent="0.2">
      <c r="A2" s="126" t="s">
        <v>12</v>
      </c>
      <c r="B2" s="126" t="s">
        <v>13</v>
      </c>
      <c r="C2" s="126" t="s">
        <v>14</v>
      </c>
      <c r="D2" s="126" t="s">
        <v>15</v>
      </c>
      <c r="E2" s="124" t="s">
        <v>16</v>
      </c>
      <c r="F2" s="125"/>
      <c r="G2" s="121" t="s">
        <v>85</v>
      </c>
      <c r="H2" s="122"/>
      <c r="I2" s="122"/>
      <c r="J2" s="122"/>
      <c r="K2" s="122"/>
      <c r="L2" s="122"/>
      <c r="M2" s="123"/>
      <c r="N2" s="119" t="s">
        <v>87</v>
      </c>
      <c r="O2" s="119" t="s">
        <v>89</v>
      </c>
      <c r="P2" s="119" t="s">
        <v>88</v>
      </c>
      <c r="Q2" s="112" t="s">
        <v>86</v>
      </c>
    </row>
    <row r="3" spans="1:18" ht="51.75" customHeight="1" x14ac:dyDescent="0.2">
      <c r="A3" s="127"/>
      <c r="B3" s="127"/>
      <c r="C3" s="127"/>
      <c r="D3" s="127"/>
      <c r="E3" s="21" t="s">
        <v>99</v>
      </c>
      <c r="F3" s="21" t="s">
        <v>100</v>
      </c>
      <c r="G3" s="22">
        <v>2024</v>
      </c>
      <c r="H3" s="22">
        <v>2025</v>
      </c>
      <c r="I3" s="22">
        <v>2026</v>
      </c>
      <c r="J3" s="22">
        <v>2027</v>
      </c>
      <c r="K3" s="22">
        <v>2028</v>
      </c>
      <c r="L3" s="22">
        <v>2029</v>
      </c>
      <c r="M3" s="23">
        <v>2030</v>
      </c>
      <c r="N3" s="120"/>
      <c r="O3" s="120"/>
      <c r="P3" s="120"/>
      <c r="Q3" s="119"/>
    </row>
    <row r="4" spans="1:18" ht="21" customHeight="1" x14ac:dyDescent="0.2">
      <c r="A4" s="19">
        <v>1</v>
      </c>
      <c r="B4" s="19">
        <v>2</v>
      </c>
      <c r="C4" s="19">
        <v>3</v>
      </c>
      <c r="D4" s="19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19">
        <v>14</v>
      </c>
      <c r="O4" s="19">
        <v>15</v>
      </c>
      <c r="P4" s="19">
        <v>16</v>
      </c>
      <c r="Q4" s="26">
        <v>17</v>
      </c>
    </row>
    <row r="5" spans="1:18" ht="18" customHeight="1" x14ac:dyDescent="0.2">
      <c r="A5" s="4">
        <v>1</v>
      </c>
      <c r="B5" s="117" t="s">
        <v>490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8" ht="81" customHeight="1" x14ac:dyDescent="0.2">
      <c r="A6" s="4" t="s">
        <v>17</v>
      </c>
      <c r="B6" s="24" t="s">
        <v>92</v>
      </c>
      <c r="C6" s="8" t="s">
        <v>496</v>
      </c>
      <c r="D6" s="8" t="s">
        <v>54</v>
      </c>
      <c r="E6" s="27" t="s">
        <v>19</v>
      </c>
      <c r="F6" s="8">
        <v>2022</v>
      </c>
      <c r="G6" s="60">
        <v>0.62</v>
      </c>
      <c r="H6" s="60">
        <v>0.25</v>
      </c>
      <c r="I6" s="60">
        <v>0.25</v>
      </c>
      <c r="J6" s="60">
        <v>0.25</v>
      </c>
      <c r="K6" s="60">
        <v>0.25</v>
      </c>
      <c r="L6" s="60">
        <v>0.25</v>
      </c>
      <c r="M6" s="60">
        <v>0.25</v>
      </c>
      <c r="N6" s="27" t="s">
        <v>90</v>
      </c>
      <c r="O6" s="27" t="s">
        <v>76</v>
      </c>
      <c r="P6" s="27" t="s">
        <v>76</v>
      </c>
      <c r="Q6" s="8" t="s">
        <v>19</v>
      </c>
      <c r="R6" s="18"/>
    </row>
    <row r="7" spans="1:18" ht="16.5" customHeight="1" x14ac:dyDescent="0.25">
      <c r="A7" s="5">
        <v>2</v>
      </c>
      <c r="B7" s="117" t="s">
        <v>489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8" ht="78.75" x14ac:dyDescent="0.2">
      <c r="A8" s="4" t="s">
        <v>20</v>
      </c>
      <c r="B8" s="24" t="s">
        <v>55</v>
      </c>
      <c r="C8" s="101" t="s">
        <v>496</v>
      </c>
      <c r="D8" s="8" t="s">
        <v>54</v>
      </c>
      <c r="E8" s="28">
        <v>13.5</v>
      </c>
      <c r="F8" s="8">
        <v>2022</v>
      </c>
      <c r="G8" s="27">
        <v>36.3125</v>
      </c>
      <c r="H8" s="27">
        <v>55.700499999999998</v>
      </c>
      <c r="I8" s="60">
        <v>66.2</v>
      </c>
      <c r="J8" s="60">
        <v>77.2</v>
      </c>
      <c r="K8" s="60">
        <v>88.2</v>
      </c>
      <c r="L8" s="60">
        <v>100.2</v>
      </c>
      <c r="M8" s="60">
        <v>112.2</v>
      </c>
      <c r="N8" s="27" t="s">
        <v>90</v>
      </c>
      <c r="O8" s="27" t="s">
        <v>91</v>
      </c>
      <c r="P8" s="27" t="s">
        <v>76</v>
      </c>
      <c r="Q8" s="8" t="s">
        <v>19</v>
      </c>
    </row>
    <row r="9" spans="1:18" ht="15.75" x14ac:dyDescent="0.2">
      <c r="A9" s="25">
        <v>3</v>
      </c>
      <c r="B9" s="117" t="s">
        <v>491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8" ht="114.75" customHeight="1" x14ac:dyDescent="0.2">
      <c r="A10" s="6" t="s">
        <v>61</v>
      </c>
      <c r="B10" s="24" t="s">
        <v>51</v>
      </c>
      <c r="C10" s="101" t="s">
        <v>496</v>
      </c>
      <c r="D10" s="8" t="s">
        <v>54</v>
      </c>
      <c r="E10" s="28">
        <v>28.7</v>
      </c>
      <c r="F10" s="8">
        <v>2022</v>
      </c>
      <c r="G10" s="60">
        <v>32.81</v>
      </c>
      <c r="H10" s="60">
        <v>34.549999999999997</v>
      </c>
      <c r="I10" s="60">
        <v>45.55</v>
      </c>
      <c r="J10" s="60">
        <v>57.05</v>
      </c>
      <c r="K10" s="60">
        <v>69.05</v>
      </c>
      <c r="L10" s="60">
        <v>81.05</v>
      </c>
      <c r="M10" s="60">
        <v>93.05</v>
      </c>
      <c r="N10" s="27" t="s">
        <v>90</v>
      </c>
      <c r="O10" s="27" t="s">
        <v>91</v>
      </c>
      <c r="P10" s="27" t="s">
        <v>76</v>
      </c>
      <c r="Q10" s="8" t="s">
        <v>19</v>
      </c>
    </row>
  </sheetData>
  <mergeCells count="14">
    <mergeCell ref="B9:Q9"/>
    <mergeCell ref="B5:Q5"/>
    <mergeCell ref="B7:Q7"/>
    <mergeCell ref="A1:Q1"/>
    <mergeCell ref="Q2:Q3"/>
    <mergeCell ref="P2:P3"/>
    <mergeCell ref="O2:O3"/>
    <mergeCell ref="N2:N3"/>
    <mergeCell ref="G2:M2"/>
    <mergeCell ref="E2:F2"/>
    <mergeCell ref="D2:D3"/>
    <mergeCell ref="C2:C3"/>
    <mergeCell ref="B2:B3"/>
    <mergeCell ref="A2:A3"/>
  </mergeCells>
  <pageMargins left="0.3" right="0.3" top="0.39" bottom="0.39" header="0" footer="0"/>
  <pageSetup paperSize="9" scale="7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66" t="s">
        <v>163</v>
      </c>
      <c r="D4" s="66" t="s">
        <v>164</v>
      </c>
      <c r="E4" s="66" t="s">
        <v>43</v>
      </c>
      <c r="F4" s="66" t="s">
        <v>44</v>
      </c>
      <c r="G4" s="112"/>
      <c r="H4" s="112"/>
      <c r="I4" s="66" t="s">
        <v>168</v>
      </c>
      <c r="J4" s="66" t="s">
        <v>169</v>
      </c>
      <c r="K4" s="112"/>
      <c r="L4" s="112"/>
      <c r="M4" s="112"/>
      <c r="N4" s="112"/>
    </row>
    <row r="5" spans="1:14" ht="20.25" customHeight="1" x14ac:dyDescent="0.2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12</v>
      </c>
      <c r="M5" s="66">
        <v>13</v>
      </c>
      <c r="N5" s="66"/>
    </row>
    <row r="6" spans="1:14" ht="143.25" customHeight="1" x14ac:dyDescent="0.2">
      <c r="A6" s="69" t="s">
        <v>68</v>
      </c>
      <c r="B6" s="65" t="s">
        <v>218</v>
      </c>
      <c r="C6" s="83">
        <v>45658</v>
      </c>
      <c r="D6" s="83">
        <v>46022</v>
      </c>
      <c r="E6" s="69" t="s">
        <v>180</v>
      </c>
      <c r="F6" s="69" t="s">
        <v>180</v>
      </c>
      <c r="G6" s="69" t="s">
        <v>199</v>
      </c>
      <c r="H6" s="69" t="s">
        <v>96</v>
      </c>
      <c r="I6" s="69" t="s">
        <v>96</v>
      </c>
      <c r="J6" s="69" t="s">
        <v>96</v>
      </c>
      <c r="K6" s="74">
        <f>'Фин 2'!D6</f>
        <v>242906.72099999999</v>
      </c>
      <c r="L6" s="69" t="s">
        <v>219</v>
      </c>
      <c r="M6" s="159" t="s">
        <v>19</v>
      </c>
      <c r="N6" s="159"/>
    </row>
    <row r="7" spans="1:14" ht="111" customHeight="1" x14ac:dyDescent="0.2">
      <c r="A7" s="69" t="s">
        <v>217</v>
      </c>
      <c r="B7" s="65" t="s">
        <v>176</v>
      </c>
      <c r="C7" s="69" t="s">
        <v>96</v>
      </c>
      <c r="D7" s="87">
        <v>45658</v>
      </c>
      <c r="E7" s="69" t="s">
        <v>215</v>
      </c>
      <c r="F7" s="69" t="s">
        <v>220</v>
      </c>
      <c r="G7" s="69" t="s">
        <v>197</v>
      </c>
      <c r="H7" s="69" t="s">
        <v>96</v>
      </c>
      <c r="I7" s="69" t="s">
        <v>96</v>
      </c>
      <c r="J7" s="69" t="s">
        <v>96</v>
      </c>
      <c r="K7" s="69" t="s">
        <v>96</v>
      </c>
      <c r="L7" s="69" t="s">
        <v>177</v>
      </c>
      <c r="M7" s="159" t="s">
        <v>19</v>
      </c>
      <c r="N7" s="159"/>
    </row>
    <row r="8" spans="1:14" ht="129.75" customHeight="1" x14ac:dyDescent="0.2">
      <c r="A8" s="69" t="s">
        <v>220</v>
      </c>
      <c r="B8" s="65" t="s">
        <v>498</v>
      </c>
      <c r="C8" s="36" t="s">
        <v>96</v>
      </c>
      <c r="D8" s="84">
        <v>46006</v>
      </c>
      <c r="E8" s="69" t="s">
        <v>217</v>
      </c>
      <c r="F8" s="69" t="s">
        <v>221</v>
      </c>
      <c r="G8" s="69" t="s">
        <v>198</v>
      </c>
      <c r="H8" s="69" t="s">
        <v>96</v>
      </c>
      <c r="I8" s="69" t="s">
        <v>96</v>
      </c>
      <c r="J8" s="69" t="s">
        <v>96</v>
      </c>
      <c r="K8" s="69" t="s">
        <v>96</v>
      </c>
      <c r="L8" s="86" t="s">
        <v>179</v>
      </c>
      <c r="M8" s="159" t="s">
        <v>19</v>
      </c>
      <c r="N8" s="159"/>
    </row>
    <row r="9" spans="1:14" ht="47.25" x14ac:dyDescent="0.2">
      <c r="A9" s="69" t="s">
        <v>221</v>
      </c>
      <c r="B9" s="65" t="s">
        <v>181</v>
      </c>
      <c r="C9" s="36" t="s">
        <v>96</v>
      </c>
      <c r="D9" s="84">
        <v>46011</v>
      </c>
      <c r="E9" s="69" t="s">
        <v>220</v>
      </c>
      <c r="F9" s="69" t="s">
        <v>222</v>
      </c>
      <c r="G9" s="69" t="s">
        <v>197</v>
      </c>
      <c r="H9" s="69" t="s">
        <v>96</v>
      </c>
      <c r="I9" s="69" t="s">
        <v>96</v>
      </c>
      <c r="J9" s="69" t="s">
        <v>96</v>
      </c>
      <c r="K9" s="69" t="s">
        <v>96</v>
      </c>
      <c r="L9" s="86" t="s">
        <v>182</v>
      </c>
      <c r="M9" s="159" t="s">
        <v>19</v>
      </c>
      <c r="N9" s="159"/>
    </row>
    <row r="10" spans="1:14" ht="117" customHeight="1" x14ac:dyDescent="0.2">
      <c r="A10" s="69" t="s">
        <v>222</v>
      </c>
      <c r="B10" s="65" t="s">
        <v>183</v>
      </c>
      <c r="C10" s="36" t="s">
        <v>96</v>
      </c>
      <c r="D10" s="84">
        <v>46022</v>
      </c>
      <c r="E10" s="69" t="s">
        <v>221</v>
      </c>
      <c r="F10" s="69" t="s">
        <v>180</v>
      </c>
      <c r="G10" s="69" t="s">
        <v>197</v>
      </c>
      <c r="H10" s="69" t="s">
        <v>96</v>
      </c>
      <c r="I10" s="69" t="s">
        <v>96</v>
      </c>
      <c r="J10" s="69" t="s">
        <v>96</v>
      </c>
      <c r="K10" s="69" t="s">
        <v>96</v>
      </c>
      <c r="L10" s="86" t="s">
        <v>184</v>
      </c>
      <c r="M10" s="159" t="s">
        <v>19</v>
      </c>
      <c r="N10" s="159"/>
    </row>
    <row r="11" spans="1:14" ht="101.25" customHeight="1" x14ac:dyDescent="0.2">
      <c r="A11" s="69" t="s">
        <v>223</v>
      </c>
      <c r="B11" s="65" t="s">
        <v>238</v>
      </c>
      <c r="C11" s="36" t="s">
        <v>96</v>
      </c>
      <c r="D11" s="84">
        <v>45870</v>
      </c>
      <c r="E11" s="69" t="s">
        <v>180</v>
      </c>
      <c r="F11" s="69" t="s">
        <v>224</v>
      </c>
      <c r="G11" s="86" t="s">
        <v>196</v>
      </c>
      <c r="H11" s="69" t="s">
        <v>96</v>
      </c>
      <c r="I11" s="69" t="s">
        <v>96</v>
      </c>
      <c r="J11" s="69" t="s">
        <v>96</v>
      </c>
      <c r="K11" s="69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69" t="s">
        <v>224</v>
      </c>
      <c r="B12" s="65" t="s">
        <v>187</v>
      </c>
      <c r="C12" s="36" t="s">
        <v>96</v>
      </c>
      <c r="D12" s="85">
        <v>45901</v>
      </c>
      <c r="E12" s="69" t="s">
        <v>223</v>
      </c>
      <c r="F12" s="69" t="s">
        <v>225</v>
      </c>
      <c r="G12" s="86" t="s">
        <v>195</v>
      </c>
      <c r="H12" s="69" t="s">
        <v>96</v>
      </c>
      <c r="I12" s="69" t="s">
        <v>96</v>
      </c>
      <c r="J12" s="69" t="s">
        <v>96</v>
      </c>
      <c r="K12" s="69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M8:N8"/>
    <mergeCell ref="M9:N9"/>
    <mergeCell ref="M10:N10"/>
    <mergeCell ref="M11:N11"/>
    <mergeCell ref="M12:N12"/>
    <mergeCell ref="L3:L4"/>
    <mergeCell ref="M3:N4"/>
    <mergeCell ref="M6:N6"/>
    <mergeCell ref="M7:N7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</mergeCells>
  <pageMargins left="0.2" right="0.2" top="0.39" bottom="0.39" header="0" footer="0"/>
  <pageSetup paperSize="9" scale="6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69</v>
      </c>
      <c r="B6" s="98" t="s">
        <v>323</v>
      </c>
      <c r="C6" s="83">
        <v>46023</v>
      </c>
      <c r="D6" s="83">
        <v>46387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2'!E6</f>
        <v>307940.60000000003</v>
      </c>
      <c r="L6" s="100" t="s">
        <v>324</v>
      </c>
      <c r="M6" s="159" t="s">
        <v>19</v>
      </c>
      <c r="N6" s="159"/>
    </row>
    <row r="7" spans="1:14" ht="111" customHeight="1" x14ac:dyDescent="0.2">
      <c r="A7" s="100" t="s">
        <v>225</v>
      </c>
      <c r="B7" s="98" t="s">
        <v>176</v>
      </c>
      <c r="C7" s="100" t="s">
        <v>96</v>
      </c>
      <c r="D7" s="87">
        <v>46023</v>
      </c>
      <c r="E7" s="100" t="s">
        <v>224</v>
      </c>
      <c r="F7" s="100" t="s">
        <v>325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134.25" customHeight="1" x14ac:dyDescent="0.2">
      <c r="A8" s="100" t="s">
        <v>325</v>
      </c>
      <c r="B8" s="98" t="s">
        <v>499</v>
      </c>
      <c r="C8" s="36" t="s">
        <v>96</v>
      </c>
      <c r="D8" s="84">
        <v>46371</v>
      </c>
      <c r="E8" s="100" t="s">
        <v>225</v>
      </c>
      <c r="F8" s="100" t="s">
        <v>326</v>
      </c>
      <c r="G8" s="100" t="s">
        <v>198</v>
      </c>
      <c r="H8" s="100" t="s">
        <v>96</v>
      </c>
      <c r="I8" s="100" t="s">
        <v>96</v>
      </c>
      <c r="J8" s="100" t="s">
        <v>96</v>
      </c>
      <c r="K8" s="100" t="s">
        <v>96</v>
      </c>
      <c r="L8" s="86" t="s">
        <v>179</v>
      </c>
      <c r="M8" s="159" t="s">
        <v>19</v>
      </c>
      <c r="N8" s="159"/>
    </row>
    <row r="9" spans="1:14" ht="47.25" x14ac:dyDescent="0.2">
      <c r="A9" s="100" t="s">
        <v>326</v>
      </c>
      <c r="B9" s="98" t="s">
        <v>181</v>
      </c>
      <c r="C9" s="36" t="s">
        <v>96</v>
      </c>
      <c r="D9" s="84">
        <v>46376</v>
      </c>
      <c r="E9" s="100" t="s">
        <v>325</v>
      </c>
      <c r="F9" s="100" t="s">
        <v>327</v>
      </c>
      <c r="G9" s="100" t="s">
        <v>197</v>
      </c>
      <c r="H9" s="100" t="s">
        <v>96</v>
      </c>
      <c r="I9" s="100" t="s">
        <v>96</v>
      </c>
      <c r="J9" s="100" t="s">
        <v>96</v>
      </c>
      <c r="K9" s="100" t="s">
        <v>96</v>
      </c>
      <c r="L9" s="86" t="s">
        <v>182</v>
      </c>
      <c r="M9" s="159" t="s">
        <v>19</v>
      </c>
      <c r="N9" s="159"/>
    </row>
    <row r="10" spans="1:14" ht="117" customHeight="1" x14ac:dyDescent="0.2">
      <c r="A10" s="100" t="s">
        <v>327</v>
      </c>
      <c r="B10" s="98" t="s">
        <v>183</v>
      </c>
      <c r="C10" s="36" t="s">
        <v>96</v>
      </c>
      <c r="D10" s="84">
        <v>46387</v>
      </c>
      <c r="E10" s="100" t="s">
        <v>326</v>
      </c>
      <c r="F10" s="100" t="s">
        <v>180</v>
      </c>
      <c r="G10" s="100" t="s">
        <v>197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184</v>
      </c>
      <c r="M10" s="159" t="s">
        <v>19</v>
      </c>
      <c r="N10" s="159"/>
    </row>
    <row r="11" spans="1:14" ht="101.25" customHeight="1" x14ac:dyDescent="0.2">
      <c r="A11" s="100" t="s">
        <v>328</v>
      </c>
      <c r="B11" s="98" t="s">
        <v>238</v>
      </c>
      <c r="C11" s="36" t="s">
        <v>96</v>
      </c>
      <c r="D11" s="84">
        <v>46235</v>
      </c>
      <c r="E11" s="100" t="s">
        <v>180</v>
      </c>
      <c r="F11" s="100" t="s">
        <v>329</v>
      </c>
      <c r="G11" s="86" t="s">
        <v>196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100" t="s">
        <v>329</v>
      </c>
      <c r="B12" s="98" t="s">
        <v>187</v>
      </c>
      <c r="C12" s="36" t="s">
        <v>96</v>
      </c>
      <c r="D12" s="85">
        <v>46266</v>
      </c>
      <c r="E12" s="100" t="s">
        <v>328</v>
      </c>
      <c r="F12" s="100" t="s">
        <v>330</v>
      </c>
      <c r="G12" s="86" t="s">
        <v>195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144</v>
      </c>
      <c r="B6" s="98" t="s">
        <v>331</v>
      </c>
      <c r="C6" s="83">
        <v>46388</v>
      </c>
      <c r="D6" s="83">
        <v>46752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2'!F6</f>
        <v>320258.10000000003</v>
      </c>
      <c r="L6" s="100" t="s">
        <v>332</v>
      </c>
      <c r="M6" s="159" t="s">
        <v>19</v>
      </c>
      <c r="N6" s="159"/>
    </row>
    <row r="7" spans="1:14" ht="111" customHeight="1" x14ac:dyDescent="0.2">
      <c r="A7" s="100" t="s">
        <v>330</v>
      </c>
      <c r="B7" s="98" t="s">
        <v>176</v>
      </c>
      <c r="C7" s="100" t="s">
        <v>96</v>
      </c>
      <c r="D7" s="87">
        <v>46388</v>
      </c>
      <c r="E7" s="100" t="s">
        <v>329</v>
      </c>
      <c r="F7" s="100" t="s">
        <v>333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129.75" customHeight="1" x14ac:dyDescent="0.2">
      <c r="A8" s="100" t="s">
        <v>333</v>
      </c>
      <c r="B8" s="98" t="s">
        <v>500</v>
      </c>
      <c r="C8" s="36" t="s">
        <v>96</v>
      </c>
      <c r="D8" s="84">
        <v>46736</v>
      </c>
      <c r="E8" s="100" t="s">
        <v>330</v>
      </c>
      <c r="F8" s="100" t="s">
        <v>334</v>
      </c>
      <c r="G8" s="100" t="s">
        <v>198</v>
      </c>
      <c r="H8" s="100" t="s">
        <v>96</v>
      </c>
      <c r="I8" s="100" t="s">
        <v>96</v>
      </c>
      <c r="J8" s="100" t="s">
        <v>96</v>
      </c>
      <c r="K8" s="100" t="s">
        <v>96</v>
      </c>
      <c r="L8" s="86" t="s">
        <v>179</v>
      </c>
      <c r="M8" s="159" t="s">
        <v>19</v>
      </c>
      <c r="N8" s="159"/>
    </row>
    <row r="9" spans="1:14" ht="47.25" x14ac:dyDescent="0.2">
      <c r="A9" s="100" t="s">
        <v>334</v>
      </c>
      <c r="B9" s="98" t="s">
        <v>181</v>
      </c>
      <c r="C9" s="36" t="s">
        <v>96</v>
      </c>
      <c r="D9" s="84">
        <v>46741</v>
      </c>
      <c r="E9" s="100" t="s">
        <v>333</v>
      </c>
      <c r="F9" s="100" t="s">
        <v>335</v>
      </c>
      <c r="G9" s="100" t="s">
        <v>197</v>
      </c>
      <c r="H9" s="100" t="s">
        <v>96</v>
      </c>
      <c r="I9" s="100" t="s">
        <v>96</v>
      </c>
      <c r="J9" s="100" t="s">
        <v>96</v>
      </c>
      <c r="K9" s="100" t="s">
        <v>96</v>
      </c>
      <c r="L9" s="86" t="s">
        <v>182</v>
      </c>
      <c r="M9" s="159" t="s">
        <v>19</v>
      </c>
      <c r="N9" s="159"/>
    </row>
    <row r="10" spans="1:14" ht="117" customHeight="1" x14ac:dyDescent="0.2">
      <c r="A10" s="100" t="s">
        <v>335</v>
      </c>
      <c r="B10" s="98" t="s">
        <v>183</v>
      </c>
      <c r="C10" s="36" t="s">
        <v>96</v>
      </c>
      <c r="D10" s="84">
        <v>46752</v>
      </c>
      <c r="E10" s="100" t="s">
        <v>334</v>
      </c>
      <c r="F10" s="100" t="s">
        <v>180</v>
      </c>
      <c r="G10" s="100" t="s">
        <v>197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184</v>
      </c>
      <c r="M10" s="159" t="s">
        <v>19</v>
      </c>
      <c r="N10" s="159"/>
    </row>
    <row r="11" spans="1:14" ht="101.25" customHeight="1" x14ac:dyDescent="0.2">
      <c r="A11" s="100" t="s">
        <v>336</v>
      </c>
      <c r="B11" s="98" t="s">
        <v>238</v>
      </c>
      <c r="C11" s="36" t="s">
        <v>96</v>
      </c>
      <c r="D11" s="84">
        <v>46600</v>
      </c>
      <c r="E11" s="100" t="s">
        <v>180</v>
      </c>
      <c r="F11" s="100" t="s">
        <v>337</v>
      </c>
      <c r="G11" s="86" t="s">
        <v>196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100" t="s">
        <v>337</v>
      </c>
      <c r="B12" s="98" t="s">
        <v>187</v>
      </c>
      <c r="C12" s="36" t="s">
        <v>96</v>
      </c>
      <c r="D12" s="85">
        <v>46631</v>
      </c>
      <c r="E12" s="100" t="s">
        <v>336</v>
      </c>
      <c r="F12" s="100" t="s">
        <v>338</v>
      </c>
      <c r="G12" s="86" t="s">
        <v>195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341</v>
      </c>
      <c r="B6" s="98" t="s">
        <v>339</v>
      </c>
      <c r="C6" s="83">
        <v>46753</v>
      </c>
      <c r="D6" s="83">
        <v>47118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2'!G6</f>
        <v>333068.5</v>
      </c>
      <c r="L6" s="100" t="s">
        <v>340</v>
      </c>
      <c r="M6" s="159" t="s">
        <v>19</v>
      </c>
      <c r="N6" s="159"/>
    </row>
    <row r="7" spans="1:14" ht="111" customHeight="1" x14ac:dyDescent="0.2">
      <c r="A7" s="100" t="s">
        <v>338</v>
      </c>
      <c r="B7" s="98" t="s">
        <v>176</v>
      </c>
      <c r="C7" s="100" t="s">
        <v>96</v>
      </c>
      <c r="D7" s="87">
        <v>46753</v>
      </c>
      <c r="E7" s="100" t="s">
        <v>337</v>
      </c>
      <c r="F7" s="100" t="s">
        <v>342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129.75" customHeight="1" x14ac:dyDescent="0.2">
      <c r="A8" s="100" t="s">
        <v>342</v>
      </c>
      <c r="B8" s="98" t="s">
        <v>501</v>
      </c>
      <c r="C8" s="36" t="s">
        <v>96</v>
      </c>
      <c r="D8" s="84">
        <v>47102</v>
      </c>
      <c r="E8" s="100" t="s">
        <v>338</v>
      </c>
      <c r="F8" s="100" t="s">
        <v>343</v>
      </c>
      <c r="G8" s="100" t="s">
        <v>198</v>
      </c>
      <c r="H8" s="100" t="s">
        <v>96</v>
      </c>
      <c r="I8" s="100" t="s">
        <v>96</v>
      </c>
      <c r="J8" s="100" t="s">
        <v>96</v>
      </c>
      <c r="K8" s="100" t="s">
        <v>96</v>
      </c>
      <c r="L8" s="86" t="s">
        <v>179</v>
      </c>
      <c r="M8" s="159" t="s">
        <v>19</v>
      </c>
      <c r="N8" s="159"/>
    </row>
    <row r="9" spans="1:14" ht="47.25" x14ac:dyDescent="0.2">
      <c r="A9" s="100" t="s">
        <v>343</v>
      </c>
      <c r="B9" s="98" t="s">
        <v>181</v>
      </c>
      <c r="C9" s="36" t="s">
        <v>96</v>
      </c>
      <c r="D9" s="84">
        <v>47107</v>
      </c>
      <c r="E9" s="100" t="s">
        <v>342</v>
      </c>
      <c r="F9" s="100" t="s">
        <v>344</v>
      </c>
      <c r="G9" s="100" t="s">
        <v>197</v>
      </c>
      <c r="H9" s="100" t="s">
        <v>96</v>
      </c>
      <c r="I9" s="100" t="s">
        <v>96</v>
      </c>
      <c r="J9" s="100" t="s">
        <v>96</v>
      </c>
      <c r="K9" s="100" t="s">
        <v>96</v>
      </c>
      <c r="L9" s="86" t="s">
        <v>182</v>
      </c>
      <c r="M9" s="159" t="s">
        <v>19</v>
      </c>
      <c r="N9" s="159"/>
    </row>
    <row r="10" spans="1:14" ht="117" customHeight="1" x14ac:dyDescent="0.2">
      <c r="A10" s="100" t="s">
        <v>344</v>
      </c>
      <c r="B10" s="98" t="s">
        <v>183</v>
      </c>
      <c r="C10" s="36" t="s">
        <v>96</v>
      </c>
      <c r="D10" s="84">
        <v>47118</v>
      </c>
      <c r="E10" s="100" t="s">
        <v>343</v>
      </c>
      <c r="F10" s="100" t="s">
        <v>180</v>
      </c>
      <c r="G10" s="100" t="s">
        <v>197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184</v>
      </c>
      <c r="M10" s="159" t="s">
        <v>19</v>
      </c>
      <c r="N10" s="159"/>
    </row>
    <row r="11" spans="1:14" ht="101.25" customHeight="1" x14ac:dyDescent="0.2">
      <c r="A11" s="100" t="s">
        <v>345</v>
      </c>
      <c r="B11" s="98" t="s">
        <v>238</v>
      </c>
      <c r="C11" s="36" t="s">
        <v>96</v>
      </c>
      <c r="D11" s="84">
        <v>46966</v>
      </c>
      <c r="E11" s="100" t="s">
        <v>180</v>
      </c>
      <c r="F11" s="100" t="s">
        <v>346</v>
      </c>
      <c r="G11" s="86" t="s">
        <v>196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100" t="s">
        <v>346</v>
      </c>
      <c r="B12" s="98" t="s">
        <v>187</v>
      </c>
      <c r="C12" s="36" t="s">
        <v>96</v>
      </c>
      <c r="D12" s="85">
        <v>46997</v>
      </c>
      <c r="E12" s="100" t="s">
        <v>345</v>
      </c>
      <c r="F12" s="100" t="s">
        <v>347</v>
      </c>
      <c r="G12" s="86" t="s">
        <v>195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350</v>
      </c>
      <c r="B6" s="98" t="s">
        <v>348</v>
      </c>
      <c r="C6" s="83">
        <v>47119</v>
      </c>
      <c r="D6" s="83">
        <v>47483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2'!H6</f>
        <v>346391.2</v>
      </c>
      <c r="L6" s="100" t="s">
        <v>349</v>
      </c>
      <c r="M6" s="159" t="s">
        <v>19</v>
      </c>
      <c r="N6" s="159"/>
    </row>
    <row r="7" spans="1:14" ht="111" customHeight="1" x14ac:dyDescent="0.2">
      <c r="A7" s="100" t="s">
        <v>347</v>
      </c>
      <c r="B7" s="98" t="s">
        <v>176</v>
      </c>
      <c r="C7" s="100" t="s">
        <v>96</v>
      </c>
      <c r="D7" s="87">
        <v>47119</v>
      </c>
      <c r="E7" s="100" t="s">
        <v>346</v>
      </c>
      <c r="F7" s="100" t="s">
        <v>351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129.75" customHeight="1" x14ac:dyDescent="0.2">
      <c r="A8" s="100" t="s">
        <v>351</v>
      </c>
      <c r="B8" s="98" t="s">
        <v>502</v>
      </c>
      <c r="C8" s="36" t="s">
        <v>96</v>
      </c>
      <c r="D8" s="84">
        <v>47467</v>
      </c>
      <c r="E8" s="100" t="s">
        <v>347</v>
      </c>
      <c r="F8" s="100" t="s">
        <v>352</v>
      </c>
      <c r="G8" s="100" t="s">
        <v>198</v>
      </c>
      <c r="H8" s="100" t="s">
        <v>96</v>
      </c>
      <c r="I8" s="100" t="s">
        <v>96</v>
      </c>
      <c r="J8" s="100" t="s">
        <v>96</v>
      </c>
      <c r="K8" s="100" t="s">
        <v>96</v>
      </c>
      <c r="L8" s="86" t="s">
        <v>179</v>
      </c>
      <c r="M8" s="159" t="s">
        <v>19</v>
      </c>
      <c r="N8" s="159"/>
    </row>
    <row r="9" spans="1:14" ht="47.25" x14ac:dyDescent="0.2">
      <c r="A9" s="100" t="s">
        <v>352</v>
      </c>
      <c r="B9" s="98" t="s">
        <v>181</v>
      </c>
      <c r="C9" s="36" t="s">
        <v>96</v>
      </c>
      <c r="D9" s="84">
        <v>47472</v>
      </c>
      <c r="E9" s="100" t="s">
        <v>351</v>
      </c>
      <c r="F9" s="100" t="s">
        <v>353</v>
      </c>
      <c r="G9" s="100" t="s">
        <v>197</v>
      </c>
      <c r="H9" s="100" t="s">
        <v>96</v>
      </c>
      <c r="I9" s="100" t="s">
        <v>96</v>
      </c>
      <c r="J9" s="100" t="s">
        <v>96</v>
      </c>
      <c r="K9" s="100" t="s">
        <v>96</v>
      </c>
      <c r="L9" s="86" t="s">
        <v>182</v>
      </c>
      <c r="M9" s="159" t="s">
        <v>19</v>
      </c>
      <c r="N9" s="159"/>
    </row>
    <row r="10" spans="1:14" ht="117" customHeight="1" x14ac:dyDescent="0.2">
      <c r="A10" s="100" t="s">
        <v>353</v>
      </c>
      <c r="B10" s="98" t="s">
        <v>183</v>
      </c>
      <c r="C10" s="36" t="s">
        <v>96</v>
      </c>
      <c r="D10" s="84">
        <v>47483</v>
      </c>
      <c r="E10" s="100" t="s">
        <v>352</v>
      </c>
      <c r="F10" s="100" t="s">
        <v>180</v>
      </c>
      <c r="G10" s="100" t="s">
        <v>197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184</v>
      </c>
      <c r="M10" s="159" t="s">
        <v>19</v>
      </c>
      <c r="N10" s="159"/>
    </row>
    <row r="11" spans="1:14" ht="101.25" customHeight="1" x14ac:dyDescent="0.2">
      <c r="A11" s="100" t="s">
        <v>354</v>
      </c>
      <c r="B11" s="98" t="s">
        <v>238</v>
      </c>
      <c r="C11" s="36" t="s">
        <v>96</v>
      </c>
      <c r="D11" s="84">
        <v>47331</v>
      </c>
      <c r="E11" s="100" t="s">
        <v>180</v>
      </c>
      <c r="F11" s="100" t="s">
        <v>355</v>
      </c>
      <c r="G11" s="86" t="s">
        <v>196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100" t="s">
        <v>355</v>
      </c>
      <c r="B12" s="98" t="s">
        <v>187</v>
      </c>
      <c r="C12" s="36" t="s">
        <v>96</v>
      </c>
      <c r="D12" s="85">
        <v>47362</v>
      </c>
      <c r="E12" s="100" t="s">
        <v>354</v>
      </c>
      <c r="F12" s="100" t="s">
        <v>356</v>
      </c>
      <c r="G12" s="86" t="s">
        <v>195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C8" sqref="C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359</v>
      </c>
      <c r="B6" s="98" t="s">
        <v>358</v>
      </c>
      <c r="C6" s="83">
        <v>47484</v>
      </c>
      <c r="D6" s="83">
        <v>47848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2'!I6</f>
        <v>360246.8</v>
      </c>
      <c r="L6" s="100" t="s">
        <v>357</v>
      </c>
      <c r="M6" s="159" t="s">
        <v>19</v>
      </c>
      <c r="N6" s="159"/>
    </row>
    <row r="7" spans="1:14" ht="111" customHeight="1" x14ac:dyDescent="0.2">
      <c r="A7" s="100" t="s">
        <v>356</v>
      </c>
      <c r="B7" s="98" t="s">
        <v>176</v>
      </c>
      <c r="C7" s="100" t="s">
        <v>96</v>
      </c>
      <c r="D7" s="87">
        <v>47484</v>
      </c>
      <c r="E7" s="100" t="s">
        <v>355</v>
      </c>
      <c r="F7" s="100" t="s">
        <v>360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129.75" customHeight="1" x14ac:dyDescent="0.2">
      <c r="A8" s="100" t="s">
        <v>360</v>
      </c>
      <c r="B8" s="98" t="s">
        <v>503</v>
      </c>
      <c r="C8" s="36" t="s">
        <v>96</v>
      </c>
      <c r="D8" s="84">
        <v>47832</v>
      </c>
      <c r="E8" s="100" t="s">
        <v>356</v>
      </c>
      <c r="F8" s="100" t="s">
        <v>361</v>
      </c>
      <c r="G8" s="100" t="s">
        <v>198</v>
      </c>
      <c r="H8" s="100" t="s">
        <v>96</v>
      </c>
      <c r="I8" s="100" t="s">
        <v>96</v>
      </c>
      <c r="J8" s="100" t="s">
        <v>96</v>
      </c>
      <c r="K8" s="100" t="s">
        <v>96</v>
      </c>
      <c r="L8" s="86" t="s">
        <v>179</v>
      </c>
      <c r="M8" s="159" t="s">
        <v>19</v>
      </c>
      <c r="N8" s="159"/>
    </row>
    <row r="9" spans="1:14" ht="47.25" x14ac:dyDescent="0.2">
      <c r="A9" s="100" t="s">
        <v>361</v>
      </c>
      <c r="B9" s="98" t="s">
        <v>181</v>
      </c>
      <c r="C9" s="36" t="s">
        <v>96</v>
      </c>
      <c r="D9" s="84">
        <v>47837</v>
      </c>
      <c r="E9" s="100" t="s">
        <v>360</v>
      </c>
      <c r="F9" s="100" t="s">
        <v>362</v>
      </c>
      <c r="G9" s="100" t="s">
        <v>197</v>
      </c>
      <c r="H9" s="100" t="s">
        <v>96</v>
      </c>
      <c r="I9" s="100" t="s">
        <v>96</v>
      </c>
      <c r="J9" s="100" t="s">
        <v>96</v>
      </c>
      <c r="K9" s="100" t="s">
        <v>96</v>
      </c>
      <c r="L9" s="86" t="s">
        <v>182</v>
      </c>
      <c r="M9" s="159" t="s">
        <v>19</v>
      </c>
      <c r="N9" s="159"/>
    </row>
    <row r="10" spans="1:14" ht="117" customHeight="1" x14ac:dyDescent="0.2">
      <c r="A10" s="100" t="s">
        <v>362</v>
      </c>
      <c r="B10" s="98" t="s">
        <v>183</v>
      </c>
      <c r="C10" s="36" t="s">
        <v>96</v>
      </c>
      <c r="D10" s="84">
        <v>47848</v>
      </c>
      <c r="E10" s="100" t="s">
        <v>361</v>
      </c>
      <c r="F10" s="100" t="s">
        <v>180</v>
      </c>
      <c r="G10" s="100" t="s">
        <v>197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184</v>
      </c>
      <c r="M10" s="159" t="s">
        <v>19</v>
      </c>
      <c r="N10" s="159"/>
    </row>
    <row r="11" spans="1:14" ht="101.25" customHeight="1" x14ac:dyDescent="0.2">
      <c r="A11" s="100" t="s">
        <v>363</v>
      </c>
      <c r="B11" s="98" t="s">
        <v>238</v>
      </c>
      <c r="C11" s="36" t="s">
        <v>96</v>
      </c>
      <c r="D11" s="84">
        <v>47696</v>
      </c>
      <c r="E11" s="100" t="s">
        <v>180</v>
      </c>
      <c r="F11" s="100" t="s">
        <v>364</v>
      </c>
      <c r="G11" s="86" t="s">
        <v>196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36" t="s">
        <v>185</v>
      </c>
      <c r="M11" s="159" t="s">
        <v>19</v>
      </c>
      <c r="N11" s="159"/>
    </row>
    <row r="12" spans="1:14" ht="78.75" x14ac:dyDescent="0.2">
      <c r="A12" s="100" t="s">
        <v>364</v>
      </c>
      <c r="B12" s="98" t="s">
        <v>187</v>
      </c>
      <c r="C12" s="36" t="s">
        <v>96</v>
      </c>
      <c r="D12" s="85">
        <v>47727</v>
      </c>
      <c r="E12" s="100" t="s">
        <v>363</v>
      </c>
      <c r="F12" s="100" t="s">
        <v>96</v>
      </c>
      <c r="G12" s="86" t="s">
        <v>195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3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view="pageBreakPreview" zoomScale="90" zoomScaleNormal="100" zoomScaleSheetLayoutView="90" workbookViewId="0">
      <selection activeCell="B6" sqref="B6:N6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66" t="s">
        <v>163</v>
      </c>
      <c r="D4" s="66" t="s">
        <v>164</v>
      </c>
      <c r="E4" s="66" t="s">
        <v>43</v>
      </c>
      <c r="F4" s="66" t="s">
        <v>44</v>
      </c>
      <c r="G4" s="112"/>
      <c r="H4" s="112"/>
      <c r="I4" s="66" t="s">
        <v>168</v>
      </c>
      <c r="J4" s="66" t="s">
        <v>169</v>
      </c>
      <c r="K4" s="112"/>
      <c r="L4" s="112"/>
      <c r="M4" s="112"/>
      <c r="N4" s="112"/>
    </row>
    <row r="5" spans="1:14" ht="20.25" customHeight="1" x14ac:dyDescent="0.2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66">
        <v>10</v>
      </c>
      <c r="K5" s="66">
        <v>11</v>
      </c>
      <c r="L5" s="66">
        <v>12</v>
      </c>
      <c r="M5" s="66">
        <v>13</v>
      </c>
      <c r="N5" s="66"/>
    </row>
    <row r="6" spans="1:14" ht="15.75" customHeight="1" x14ac:dyDescent="0.2">
      <c r="A6" s="69">
        <v>2</v>
      </c>
      <c r="B6" s="117" t="s">
        <v>492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57.5" customHeight="1" x14ac:dyDescent="0.2">
      <c r="A7" s="88" t="s">
        <v>62</v>
      </c>
      <c r="B7" s="65" t="s">
        <v>226</v>
      </c>
      <c r="C7" s="83">
        <v>45292</v>
      </c>
      <c r="D7" s="83">
        <v>47848</v>
      </c>
      <c r="E7" s="69" t="s">
        <v>180</v>
      </c>
      <c r="F7" s="69" t="s">
        <v>180</v>
      </c>
      <c r="G7" s="69" t="s">
        <v>199</v>
      </c>
      <c r="H7" s="69" t="s">
        <v>96</v>
      </c>
      <c r="I7" s="69" t="s">
        <v>96</v>
      </c>
      <c r="J7" s="69" t="s">
        <v>96</v>
      </c>
      <c r="K7" s="74">
        <f>'Фин 2'!J15</f>
        <v>20364.865860000002</v>
      </c>
      <c r="L7" s="69" t="s">
        <v>228</v>
      </c>
      <c r="M7" s="159" t="s">
        <v>19</v>
      </c>
      <c r="N7" s="159"/>
    </row>
    <row r="8" spans="1:14" ht="143.25" customHeight="1" x14ac:dyDescent="0.2">
      <c r="A8" s="69" t="s">
        <v>70</v>
      </c>
      <c r="B8" s="65" t="s">
        <v>227</v>
      </c>
      <c r="C8" s="83">
        <v>45292</v>
      </c>
      <c r="D8" s="83">
        <v>45657</v>
      </c>
      <c r="E8" s="69" t="s">
        <v>180</v>
      </c>
      <c r="F8" s="69" t="s">
        <v>180</v>
      </c>
      <c r="G8" s="69" t="s">
        <v>199</v>
      </c>
      <c r="H8" s="69" t="s">
        <v>96</v>
      </c>
      <c r="I8" s="69" t="s">
        <v>96</v>
      </c>
      <c r="J8" s="69" t="s">
        <v>96</v>
      </c>
      <c r="K8" s="74">
        <f>'Фин 2'!C15</f>
        <v>4088.0681800000002</v>
      </c>
      <c r="L8" s="69" t="s">
        <v>229</v>
      </c>
      <c r="M8" s="159" t="s">
        <v>19</v>
      </c>
      <c r="N8" s="159"/>
    </row>
    <row r="9" spans="1:14" ht="111" customHeight="1" x14ac:dyDescent="0.2">
      <c r="A9" s="69" t="s">
        <v>230</v>
      </c>
      <c r="B9" s="65" t="s">
        <v>176</v>
      </c>
      <c r="C9" s="69" t="s">
        <v>96</v>
      </c>
      <c r="D9" s="87">
        <v>45292</v>
      </c>
      <c r="E9" s="69" t="s">
        <v>180</v>
      </c>
      <c r="F9" s="69" t="s">
        <v>231</v>
      </c>
      <c r="G9" s="69" t="s">
        <v>197</v>
      </c>
      <c r="H9" s="69" t="s">
        <v>96</v>
      </c>
      <c r="I9" s="69" t="s">
        <v>96</v>
      </c>
      <c r="J9" s="69" t="s">
        <v>96</v>
      </c>
      <c r="K9" s="69" t="s">
        <v>96</v>
      </c>
      <c r="L9" s="69" t="s">
        <v>177</v>
      </c>
      <c r="M9" s="159" t="s">
        <v>19</v>
      </c>
      <c r="N9" s="159"/>
    </row>
    <row r="10" spans="1:14" ht="55.5" customHeight="1" x14ac:dyDescent="0.2">
      <c r="A10" s="69" t="s">
        <v>231</v>
      </c>
      <c r="B10" s="65" t="s">
        <v>178</v>
      </c>
      <c r="C10" s="36" t="s">
        <v>96</v>
      </c>
      <c r="D10" s="84">
        <v>45536</v>
      </c>
      <c r="E10" s="69" t="s">
        <v>230</v>
      </c>
      <c r="F10" s="69" t="s">
        <v>232</v>
      </c>
      <c r="G10" s="86" t="s">
        <v>196</v>
      </c>
      <c r="H10" s="69" t="s">
        <v>96</v>
      </c>
      <c r="I10" s="69" t="s">
        <v>96</v>
      </c>
      <c r="J10" s="69" t="s">
        <v>96</v>
      </c>
      <c r="K10" s="69" t="s">
        <v>96</v>
      </c>
      <c r="L10" s="36" t="s">
        <v>236</v>
      </c>
      <c r="M10" s="159" t="s">
        <v>19</v>
      </c>
      <c r="N10" s="159"/>
    </row>
    <row r="11" spans="1:14" ht="84" customHeight="1" x14ac:dyDescent="0.2">
      <c r="A11" s="69" t="s">
        <v>232</v>
      </c>
      <c r="B11" s="65" t="s">
        <v>187</v>
      </c>
      <c r="C11" s="36" t="s">
        <v>96</v>
      </c>
      <c r="D11" s="85">
        <v>45566</v>
      </c>
      <c r="E11" s="69" t="s">
        <v>231</v>
      </c>
      <c r="F11" s="69" t="s">
        <v>233</v>
      </c>
      <c r="G11" s="86" t="s">
        <v>195</v>
      </c>
      <c r="H11" s="69" t="s">
        <v>96</v>
      </c>
      <c r="I11" s="69" t="s">
        <v>96</v>
      </c>
      <c r="J11" s="69" t="s">
        <v>96</v>
      </c>
      <c r="K11" s="69" t="s">
        <v>96</v>
      </c>
      <c r="L11" s="36" t="s">
        <v>186</v>
      </c>
      <c r="M11" s="159" t="s">
        <v>19</v>
      </c>
      <c r="N11" s="159"/>
    </row>
    <row r="12" spans="1:14" ht="117" customHeight="1" x14ac:dyDescent="0.2">
      <c r="A12" s="69" t="s">
        <v>233</v>
      </c>
      <c r="B12" s="65" t="s">
        <v>237</v>
      </c>
      <c r="C12" s="36" t="s">
        <v>96</v>
      </c>
      <c r="D12" s="84">
        <v>45641</v>
      </c>
      <c r="E12" s="69" t="s">
        <v>232</v>
      </c>
      <c r="F12" s="69" t="s">
        <v>234</v>
      </c>
      <c r="G12" s="69" t="s">
        <v>198</v>
      </c>
      <c r="H12" s="69" t="s">
        <v>96</v>
      </c>
      <c r="I12" s="69" t="s">
        <v>96</v>
      </c>
      <c r="J12" s="69" t="s">
        <v>96</v>
      </c>
      <c r="K12" s="69" t="s">
        <v>96</v>
      </c>
      <c r="L12" s="86" t="s">
        <v>179</v>
      </c>
      <c r="M12" s="159" t="s">
        <v>19</v>
      </c>
      <c r="N12" s="159"/>
    </row>
    <row r="13" spans="1:14" ht="47.25" x14ac:dyDescent="0.2">
      <c r="A13" s="69" t="s">
        <v>234</v>
      </c>
      <c r="B13" s="65" t="s">
        <v>181</v>
      </c>
      <c r="C13" s="36" t="s">
        <v>96</v>
      </c>
      <c r="D13" s="84">
        <v>45646</v>
      </c>
      <c r="E13" s="69" t="s">
        <v>233</v>
      </c>
      <c r="F13" s="69" t="s">
        <v>235</v>
      </c>
      <c r="G13" s="69" t="s">
        <v>197</v>
      </c>
      <c r="H13" s="69" t="s">
        <v>96</v>
      </c>
      <c r="I13" s="69" t="s">
        <v>96</v>
      </c>
      <c r="J13" s="69" t="s">
        <v>96</v>
      </c>
      <c r="K13" s="69" t="s">
        <v>96</v>
      </c>
      <c r="L13" s="86" t="s">
        <v>182</v>
      </c>
      <c r="M13" s="159" t="s">
        <v>19</v>
      </c>
      <c r="N13" s="159"/>
    </row>
    <row r="14" spans="1:14" ht="110.25" x14ac:dyDescent="0.2">
      <c r="A14" s="69" t="s">
        <v>235</v>
      </c>
      <c r="B14" s="65" t="s">
        <v>183</v>
      </c>
      <c r="C14" s="36" t="s">
        <v>96</v>
      </c>
      <c r="D14" s="84">
        <v>45657</v>
      </c>
      <c r="E14" s="69" t="s">
        <v>234</v>
      </c>
      <c r="F14" s="69" t="s">
        <v>180</v>
      </c>
      <c r="G14" s="69" t="s">
        <v>197</v>
      </c>
      <c r="H14" s="69" t="s">
        <v>96</v>
      </c>
      <c r="I14" s="69" t="s">
        <v>96</v>
      </c>
      <c r="J14" s="69" t="s">
        <v>96</v>
      </c>
      <c r="K14" s="69" t="s">
        <v>96</v>
      </c>
      <c r="L14" s="86" t="s">
        <v>184</v>
      </c>
      <c r="M14" s="159" t="s">
        <v>19</v>
      </c>
      <c r="N14" s="15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15.75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15.75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</sheetData>
  <mergeCells count="21">
    <mergeCell ref="M12:N12"/>
    <mergeCell ref="M13:N13"/>
    <mergeCell ref="M14:N14"/>
    <mergeCell ref="M10:N10"/>
    <mergeCell ref="M11:N11"/>
    <mergeCell ref="M9:N9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L3:L4"/>
    <mergeCell ref="M3:N4"/>
    <mergeCell ref="B6:N6"/>
    <mergeCell ref="M7:N7"/>
    <mergeCell ref="M8:N8"/>
  </mergeCells>
  <pageMargins left="0.2" right="0.2" top="0.39" bottom="0.39" header="0" footer="0"/>
  <pageSetup paperSize="9" scale="6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K6" sqref="K6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0" t="s">
        <v>163</v>
      </c>
      <c r="D4" s="90" t="s">
        <v>164</v>
      </c>
      <c r="E4" s="90" t="s">
        <v>43</v>
      </c>
      <c r="F4" s="90" t="s">
        <v>44</v>
      </c>
      <c r="G4" s="112"/>
      <c r="H4" s="112"/>
      <c r="I4" s="90" t="s">
        <v>168</v>
      </c>
      <c r="J4" s="90" t="s">
        <v>169</v>
      </c>
      <c r="K4" s="112"/>
      <c r="L4" s="112"/>
      <c r="M4" s="112"/>
      <c r="N4" s="112"/>
    </row>
    <row r="5" spans="1:14" ht="20.25" customHeight="1" x14ac:dyDescent="0.2">
      <c r="A5" s="90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  <c r="I5" s="90">
        <v>9</v>
      </c>
      <c r="J5" s="90">
        <v>10</v>
      </c>
      <c r="K5" s="90">
        <v>11</v>
      </c>
      <c r="L5" s="90">
        <v>12</v>
      </c>
      <c r="M5" s="90">
        <v>13</v>
      </c>
      <c r="N5" s="90"/>
    </row>
    <row r="6" spans="1:14" ht="143.25" customHeight="1" x14ac:dyDescent="0.2">
      <c r="A6" s="91" t="s">
        <v>71</v>
      </c>
      <c r="B6" s="89" t="s">
        <v>239</v>
      </c>
      <c r="C6" s="83">
        <v>45658</v>
      </c>
      <c r="D6" s="83">
        <v>46022</v>
      </c>
      <c r="E6" s="91" t="s">
        <v>180</v>
      </c>
      <c r="F6" s="91" t="s">
        <v>180</v>
      </c>
      <c r="G6" s="91" t="s">
        <v>199</v>
      </c>
      <c r="H6" s="91" t="s">
        <v>96</v>
      </c>
      <c r="I6" s="91" t="s">
        <v>96</v>
      </c>
      <c r="J6" s="91" t="s">
        <v>96</v>
      </c>
      <c r="K6" s="74">
        <f>'Фин 2'!D15</f>
        <v>4110.6976799999993</v>
      </c>
      <c r="L6" s="91" t="s">
        <v>260</v>
      </c>
      <c r="M6" s="159" t="s">
        <v>19</v>
      </c>
      <c r="N6" s="159"/>
    </row>
    <row r="7" spans="1:14" ht="111" customHeight="1" x14ac:dyDescent="0.2">
      <c r="A7" s="91" t="s">
        <v>240</v>
      </c>
      <c r="B7" s="89" t="s">
        <v>176</v>
      </c>
      <c r="C7" s="91" t="s">
        <v>96</v>
      </c>
      <c r="D7" s="87">
        <v>45658</v>
      </c>
      <c r="E7" s="91" t="s">
        <v>180</v>
      </c>
      <c r="F7" s="91" t="s">
        <v>241</v>
      </c>
      <c r="G7" s="91" t="s">
        <v>197</v>
      </c>
      <c r="H7" s="91" t="s">
        <v>96</v>
      </c>
      <c r="I7" s="91" t="s">
        <v>96</v>
      </c>
      <c r="J7" s="91" t="s">
        <v>96</v>
      </c>
      <c r="K7" s="91" t="s">
        <v>96</v>
      </c>
      <c r="L7" s="91" t="s">
        <v>177</v>
      </c>
      <c r="M7" s="159" t="s">
        <v>19</v>
      </c>
      <c r="N7" s="159"/>
    </row>
    <row r="8" spans="1:14" ht="55.5" customHeight="1" x14ac:dyDescent="0.2">
      <c r="A8" s="91" t="s">
        <v>241</v>
      </c>
      <c r="B8" s="89" t="s">
        <v>178</v>
      </c>
      <c r="C8" s="36" t="s">
        <v>96</v>
      </c>
      <c r="D8" s="84">
        <v>45901</v>
      </c>
      <c r="E8" s="91" t="s">
        <v>240</v>
      </c>
      <c r="F8" s="91" t="s">
        <v>242</v>
      </c>
      <c r="G8" s="86" t="s">
        <v>196</v>
      </c>
      <c r="H8" s="91" t="s">
        <v>96</v>
      </c>
      <c r="I8" s="91" t="s">
        <v>96</v>
      </c>
      <c r="J8" s="91" t="s">
        <v>96</v>
      </c>
      <c r="K8" s="91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91" t="s">
        <v>242</v>
      </c>
      <c r="B9" s="89" t="s">
        <v>187</v>
      </c>
      <c r="C9" s="36" t="s">
        <v>96</v>
      </c>
      <c r="D9" s="85">
        <v>45931</v>
      </c>
      <c r="E9" s="91" t="s">
        <v>241</v>
      </c>
      <c r="F9" s="91" t="s">
        <v>243</v>
      </c>
      <c r="G9" s="86" t="s">
        <v>195</v>
      </c>
      <c r="H9" s="91" t="s">
        <v>96</v>
      </c>
      <c r="I9" s="91" t="s">
        <v>96</v>
      </c>
      <c r="J9" s="91" t="s">
        <v>96</v>
      </c>
      <c r="K9" s="91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91" t="s">
        <v>243</v>
      </c>
      <c r="B10" s="89" t="s">
        <v>237</v>
      </c>
      <c r="C10" s="36" t="s">
        <v>96</v>
      </c>
      <c r="D10" s="84">
        <v>46006</v>
      </c>
      <c r="E10" s="91" t="s">
        <v>242</v>
      </c>
      <c r="F10" s="91" t="s">
        <v>244</v>
      </c>
      <c r="G10" s="91" t="s">
        <v>198</v>
      </c>
      <c r="H10" s="91" t="s">
        <v>96</v>
      </c>
      <c r="I10" s="91" t="s">
        <v>96</v>
      </c>
      <c r="J10" s="91" t="s">
        <v>96</v>
      </c>
      <c r="K10" s="91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91" t="s">
        <v>244</v>
      </c>
      <c r="B11" s="89" t="s">
        <v>181</v>
      </c>
      <c r="C11" s="36" t="s">
        <v>96</v>
      </c>
      <c r="D11" s="84">
        <v>46011</v>
      </c>
      <c r="E11" s="91" t="s">
        <v>243</v>
      </c>
      <c r="F11" s="91" t="s">
        <v>245</v>
      </c>
      <c r="G11" s="91" t="s">
        <v>197</v>
      </c>
      <c r="H11" s="91" t="s">
        <v>96</v>
      </c>
      <c r="I11" s="91" t="s">
        <v>96</v>
      </c>
      <c r="J11" s="91" t="s">
        <v>96</v>
      </c>
      <c r="K11" s="91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91" t="s">
        <v>245</v>
      </c>
      <c r="B12" s="89" t="s">
        <v>183</v>
      </c>
      <c r="C12" s="36" t="s">
        <v>96</v>
      </c>
      <c r="D12" s="84">
        <v>46022</v>
      </c>
      <c r="E12" s="91" t="s">
        <v>244</v>
      </c>
      <c r="F12" s="91" t="s">
        <v>180</v>
      </c>
      <c r="G12" s="91" t="s">
        <v>197</v>
      </c>
      <c r="H12" s="91" t="s">
        <v>96</v>
      </c>
      <c r="I12" s="91" t="s">
        <v>96</v>
      </c>
      <c r="J12" s="91" t="s">
        <v>96</v>
      </c>
      <c r="K12" s="91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L3:L4"/>
    <mergeCell ref="M3:N4"/>
    <mergeCell ref="M6:N6"/>
    <mergeCell ref="M7:N7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8:N8"/>
    <mergeCell ref="M9:N9"/>
    <mergeCell ref="M10:N10"/>
    <mergeCell ref="M11:N11"/>
    <mergeCell ref="M12:N12"/>
  </mergeCells>
  <pageMargins left="0.2" right="0.2" top="0.39" bottom="0.39" header="0" footer="0"/>
  <pageSetup paperSize="9" scale="6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L21" sqref="L21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72</v>
      </c>
      <c r="B6" s="98" t="s">
        <v>365</v>
      </c>
      <c r="C6" s="83">
        <v>46023</v>
      </c>
      <c r="D6" s="83">
        <v>46387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2'!E15</f>
        <v>2246.1999999999998</v>
      </c>
      <c r="L6" s="100" t="s">
        <v>366</v>
      </c>
      <c r="M6" s="159" t="s">
        <v>19</v>
      </c>
      <c r="N6" s="159"/>
    </row>
    <row r="7" spans="1:14" ht="111" customHeight="1" x14ac:dyDescent="0.2">
      <c r="A7" s="100" t="s">
        <v>367</v>
      </c>
      <c r="B7" s="98" t="s">
        <v>176</v>
      </c>
      <c r="C7" s="100" t="s">
        <v>96</v>
      </c>
      <c r="D7" s="87">
        <v>46023</v>
      </c>
      <c r="E7" s="100" t="s">
        <v>180</v>
      </c>
      <c r="F7" s="100" t="s">
        <v>368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55.5" customHeight="1" x14ac:dyDescent="0.2">
      <c r="A8" s="100" t="s">
        <v>368</v>
      </c>
      <c r="B8" s="98" t="s">
        <v>178</v>
      </c>
      <c r="C8" s="36" t="s">
        <v>96</v>
      </c>
      <c r="D8" s="84">
        <v>46266</v>
      </c>
      <c r="E8" s="100" t="s">
        <v>367</v>
      </c>
      <c r="F8" s="100" t="s">
        <v>369</v>
      </c>
      <c r="G8" s="86" t="s">
        <v>196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100" t="s">
        <v>369</v>
      </c>
      <c r="B9" s="98" t="s">
        <v>187</v>
      </c>
      <c r="C9" s="36" t="s">
        <v>96</v>
      </c>
      <c r="D9" s="85">
        <v>46296</v>
      </c>
      <c r="E9" s="100" t="s">
        <v>368</v>
      </c>
      <c r="F9" s="100" t="s">
        <v>370</v>
      </c>
      <c r="G9" s="86" t="s">
        <v>195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100" t="s">
        <v>370</v>
      </c>
      <c r="B10" s="98" t="s">
        <v>237</v>
      </c>
      <c r="C10" s="36" t="s">
        <v>96</v>
      </c>
      <c r="D10" s="84">
        <v>46371</v>
      </c>
      <c r="E10" s="100" t="s">
        <v>369</v>
      </c>
      <c r="F10" s="100" t="s">
        <v>371</v>
      </c>
      <c r="G10" s="100" t="s">
        <v>198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100" t="s">
        <v>371</v>
      </c>
      <c r="B11" s="98" t="s">
        <v>181</v>
      </c>
      <c r="C11" s="36" t="s">
        <v>96</v>
      </c>
      <c r="D11" s="84">
        <v>46376</v>
      </c>
      <c r="E11" s="100" t="s">
        <v>370</v>
      </c>
      <c r="F11" s="100" t="s">
        <v>372</v>
      </c>
      <c r="G11" s="100" t="s">
        <v>197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100" t="s">
        <v>372</v>
      </c>
      <c r="B12" s="98" t="s">
        <v>183</v>
      </c>
      <c r="C12" s="36" t="s">
        <v>96</v>
      </c>
      <c r="D12" s="84">
        <v>46387</v>
      </c>
      <c r="E12" s="100" t="s">
        <v>371</v>
      </c>
      <c r="F12" s="100" t="s">
        <v>180</v>
      </c>
      <c r="G12" s="100" t="s">
        <v>197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E12" sqref="E12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147</v>
      </c>
      <c r="B6" s="98" t="s">
        <v>374</v>
      </c>
      <c r="C6" s="83">
        <v>46388</v>
      </c>
      <c r="D6" s="83">
        <v>46752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2'!F15</f>
        <v>2336.0399999999995</v>
      </c>
      <c r="L6" s="100" t="s">
        <v>373</v>
      </c>
      <c r="M6" s="159" t="s">
        <v>19</v>
      </c>
      <c r="N6" s="159"/>
    </row>
    <row r="7" spans="1:14" ht="111" customHeight="1" x14ac:dyDescent="0.2">
      <c r="A7" s="100" t="s">
        <v>375</v>
      </c>
      <c r="B7" s="98" t="s">
        <v>176</v>
      </c>
      <c r="C7" s="100" t="s">
        <v>96</v>
      </c>
      <c r="D7" s="87">
        <v>46388</v>
      </c>
      <c r="E7" s="100" t="s">
        <v>180</v>
      </c>
      <c r="F7" s="100" t="s">
        <v>376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55.5" customHeight="1" x14ac:dyDescent="0.2">
      <c r="A8" s="100" t="s">
        <v>376</v>
      </c>
      <c r="B8" s="98" t="s">
        <v>178</v>
      </c>
      <c r="C8" s="36" t="s">
        <v>96</v>
      </c>
      <c r="D8" s="84">
        <v>46631</v>
      </c>
      <c r="E8" s="100" t="s">
        <v>375</v>
      </c>
      <c r="F8" s="100" t="s">
        <v>377</v>
      </c>
      <c r="G8" s="86" t="s">
        <v>196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100" t="s">
        <v>377</v>
      </c>
      <c r="B9" s="98" t="s">
        <v>187</v>
      </c>
      <c r="C9" s="36" t="s">
        <v>96</v>
      </c>
      <c r="D9" s="85">
        <v>46661</v>
      </c>
      <c r="E9" s="100" t="s">
        <v>376</v>
      </c>
      <c r="F9" s="100" t="s">
        <v>378</v>
      </c>
      <c r="G9" s="86" t="s">
        <v>195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100" t="s">
        <v>378</v>
      </c>
      <c r="B10" s="98" t="s">
        <v>237</v>
      </c>
      <c r="C10" s="36" t="s">
        <v>96</v>
      </c>
      <c r="D10" s="84">
        <v>46736</v>
      </c>
      <c r="E10" s="100" t="s">
        <v>377</v>
      </c>
      <c r="F10" s="100" t="s">
        <v>379</v>
      </c>
      <c r="G10" s="100" t="s">
        <v>198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100" t="s">
        <v>379</v>
      </c>
      <c r="B11" s="98" t="s">
        <v>181</v>
      </c>
      <c r="C11" s="36" t="s">
        <v>96</v>
      </c>
      <c r="D11" s="84">
        <v>46741</v>
      </c>
      <c r="E11" s="100" t="s">
        <v>378</v>
      </c>
      <c r="F11" s="100" t="s">
        <v>380</v>
      </c>
      <c r="G11" s="100" t="s">
        <v>197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100" t="s">
        <v>380</v>
      </c>
      <c r="B12" s="98" t="s">
        <v>183</v>
      </c>
      <c r="C12" s="36" t="s">
        <v>96</v>
      </c>
      <c r="D12" s="84">
        <v>46752</v>
      </c>
      <c r="E12" s="100" t="s">
        <v>379</v>
      </c>
      <c r="F12" s="100" t="s">
        <v>180</v>
      </c>
      <c r="G12" s="100" t="s">
        <v>197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10"/>
  <sheetViews>
    <sheetView workbookViewId="0">
      <selection activeCell="C10" sqref="C10"/>
    </sheetView>
  </sheetViews>
  <sheetFormatPr defaultRowHeight="12.75" x14ac:dyDescent="0.2"/>
  <cols>
    <col min="1" max="1" width="9" customWidth="1"/>
    <col min="2" max="2" width="43.7109375" customWidth="1"/>
    <col min="3" max="4" width="11.5703125" customWidth="1"/>
    <col min="5" max="5" width="7" customWidth="1"/>
    <col min="6" max="6" width="6.42578125" customWidth="1"/>
    <col min="7" max="14" width="5.140625" customWidth="1"/>
    <col min="15" max="15" width="8.42578125" customWidth="1"/>
    <col min="16" max="16" width="10.28515625" customWidth="1"/>
  </cols>
  <sheetData>
    <row r="1" spans="1:16" ht="29.65" customHeight="1" x14ac:dyDescent="0.2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22.15" customHeight="1" x14ac:dyDescent="0.2">
      <c r="A2" s="112" t="s">
        <v>12</v>
      </c>
      <c r="B2" s="112" t="s">
        <v>13</v>
      </c>
      <c r="C2" s="112" t="s">
        <v>14</v>
      </c>
      <c r="D2" s="112" t="s">
        <v>15</v>
      </c>
      <c r="E2" s="128" t="s">
        <v>93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12" t="s">
        <v>57</v>
      </c>
    </row>
    <row r="3" spans="1:16" ht="22.15" customHeight="1" x14ac:dyDescent="0.2">
      <c r="A3" s="112"/>
      <c r="B3" s="112"/>
      <c r="C3" s="112"/>
      <c r="D3" s="112"/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112"/>
    </row>
    <row r="4" spans="1:16" ht="13.5" customHeight="1" x14ac:dyDescent="0.2">
      <c r="A4" s="19">
        <v>1</v>
      </c>
      <c r="B4" s="19">
        <v>2</v>
      </c>
      <c r="C4" s="19">
        <v>3</v>
      </c>
      <c r="D4" s="19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19">
        <v>16</v>
      </c>
    </row>
    <row r="5" spans="1:16" ht="18.75" customHeight="1" x14ac:dyDescent="0.2">
      <c r="A5" s="8">
        <v>1</v>
      </c>
      <c r="B5" s="117" t="s">
        <v>490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50.25" customHeight="1" x14ac:dyDescent="0.2">
      <c r="A6" s="8" t="s">
        <v>17</v>
      </c>
      <c r="B6" s="24" t="s">
        <v>92</v>
      </c>
      <c r="C6" s="8" t="s">
        <v>496</v>
      </c>
      <c r="D6" s="8" t="s">
        <v>54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7">
        <v>0.62</v>
      </c>
    </row>
    <row r="7" spans="1:16" ht="18.75" customHeight="1" x14ac:dyDescent="0.2">
      <c r="A7" s="8">
        <v>2</v>
      </c>
      <c r="B7" s="117" t="s">
        <v>492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16" ht="51.75" customHeight="1" x14ac:dyDescent="0.2">
      <c r="A8" s="8" t="s">
        <v>20</v>
      </c>
      <c r="B8" s="24" t="s">
        <v>55</v>
      </c>
      <c r="C8" s="101" t="s">
        <v>496</v>
      </c>
      <c r="D8" s="8" t="s">
        <v>54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7">
        <v>36.3125</v>
      </c>
    </row>
    <row r="9" spans="1:16" ht="18.75" customHeight="1" x14ac:dyDescent="0.2">
      <c r="A9" s="25">
        <v>3</v>
      </c>
      <c r="B9" s="117" t="s">
        <v>491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ht="64.349999999999994" customHeight="1" x14ac:dyDescent="0.2">
      <c r="A10" s="8" t="s">
        <v>61</v>
      </c>
      <c r="B10" s="24" t="s">
        <v>51</v>
      </c>
      <c r="C10" s="101" t="s">
        <v>496</v>
      </c>
      <c r="D10" s="8" t="s">
        <v>54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7">
        <v>32.81</v>
      </c>
    </row>
  </sheetData>
  <mergeCells count="10">
    <mergeCell ref="B9:P9"/>
    <mergeCell ref="A1:P1"/>
    <mergeCell ref="A2:A3"/>
    <mergeCell ref="B2:B3"/>
    <mergeCell ref="C2:C3"/>
    <mergeCell ref="D2:D3"/>
    <mergeCell ref="E2:O2"/>
    <mergeCell ref="P2:P3"/>
    <mergeCell ref="B5:P5"/>
    <mergeCell ref="B7:P7"/>
  </mergeCells>
  <pageMargins left="0.3" right="0.3" top="0.39" bottom="0.39" header="0" footer="0"/>
  <pageSetup paperSize="9" scale="96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G12" sqref="G12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383</v>
      </c>
      <c r="B6" s="98" t="s">
        <v>381</v>
      </c>
      <c r="C6" s="83">
        <v>46753</v>
      </c>
      <c r="D6" s="83">
        <v>47118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2'!G15</f>
        <v>2429.4800000000005</v>
      </c>
      <c r="L6" s="100" t="s">
        <v>382</v>
      </c>
      <c r="M6" s="159" t="s">
        <v>19</v>
      </c>
      <c r="N6" s="159"/>
    </row>
    <row r="7" spans="1:14" ht="111" customHeight="1" x14ac:dyDescent="0.2">
      <c r="A7" s="100" t="s">
        <v>384</v>
      </c>
      <c r="B7" s="98" t="s">
        <v>176</v>
      </c>
      <c r="C7" s="100" t="s">
        <v>96</v>
      </c>
      <c r="D7" s="87">
        <v>46753</v>
      </c>
      <c r="E7" s="100" t="s">
        <v>180</v>
      </c>
      <c r="F7" s="100" t="s">
        <v>385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55.5" customHeight="1" x14ac:dyDescent="0.2">
      <c r="A8" s="100" t="s">
        <v>385</v>
      </c>
      <c r="B8" s="98" t="s">
        <v>178</v>
      </c>
      <c r="C8" s="36" t="s">
        <v>96</v>
      </c>
      <c r="D8" s="84">
        <v>46997</v>
      </c>
      <c r="E8" s="100" t="s">
        <v>384</v>
      </c>
      <c r="F8" s="100" t="s">
        <v>386</v>
      </c>
      <c r="G8" s="86" t="s">
        <v>196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100" t="s">
        <v>386</v>
      </c>
      <c r="B9" s="98" t="s">
        <v>187</v>
      </c>
      <c r="C9" s="36" t="s">
        <v>96</v>
      </c>
      <c r="D9" s="85">
        <v>47027</v>
      </c>
      <c r="E9" s="100" t="s">
        <v>385</v>
      </c>
      <c r="F9" s="100" t="s">
        <v>387</v>
      </c>
      <c r="G9" s="86" t="s">
        <v>195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100" t="s">
        <v>387</v>
      </c>
      <c r="B10" s="98" t="s">
        <v>237</v>
      </c>
      <c r="C10" s="36" t="s">
        <v>96</v>
      </c>
      <c r="D10" s="84">
        <v>47102</v>
      </c>
      <c r="E10" s="100" t="s">
        <v>386</v>
      </c>
      <c r="F10" s="100" t="s">
        <v>388</v>
      </c>
      <c r="G10" s="100" t="s">
        <v>198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100" t="s">
        <v>388</v>
      </c>
      <c r="B11" s="98" t="s">
        <v>181</v>
      </c>
      <c r="C11" s="36" t="s">
        <v>96</v>
      </c>
      <c r="D11" s="84">
        <v>47107</v>
      </c>
      <c r="E11" s="100" t="s">
        <v>387</v>
      </c>
      <c r="F11" s="100" t="s">
        <v>389</v>
      </c>
      <c r="G11" s="100" t="s">
        <v>197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100" t="s">
        <v>389</v>
      </c>
      <c r="B12" s="98" t="s">
        <v>183</v>
      </c>
      <c r="C12" s="36" t="s">
        <v>96</v>
      </c>
      <c r="D12" s="84">
        <v>47118</v>
      </c>
      <c r="E12" s="100" t="s">
        <v>388</v>
      </c>
      <c r="F12" s="100" t="s">
        <v>180</v>
      </c>
      <c r="G12" s="100" t="s">
        <v>197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G12" sqref="G12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393</v>
      </c>
      <c r="B6" s="98" t="s">
        <v>392</v>
      </c>
      <c r="C6" s="83">
        <v>47119</v>
      </c>
      <c r="D6" s="83">
        <v>47483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2'!H15</f>
        <v>2526.6600000000008</v>
      </c>
      <c r="L6" s="100" t="s">
        <v>391</v>
      </c>
      <c r="M6" s="159" t="s">
        <v>19</v>
      </c>
      <c r="N6" s="159"/>
    </row>
    <row r="7" spans="1:14" ht="111" customHeight="1" x14ac:dyDescent="0.2">
      <c r="A7" s="100" t="s">
        <v>394</v>
      </c>
      <c r="B7" s="98" t="s">
        <v>176</v>
      </c>
      <c r="C7" s="100" t="s">
        <v>96</v>
      </c>
      <c r="D7" s="87">
        <v>47119</v>
      </c>
      <c r="E7" s="100" t="s">
        <v>180</v>
      </c>
      <c r="F7" s="100" t="s">
        <v>395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55.5" customHeight="1" x14ac:dyDescent="0.2">
      <c r="A8" s="100" t="s">
        <v>395</v>
      </c>
      <c r="B8" s="98" t="s">
        <v>178</v>
      </c>
      <c r="C8" s="36" t="s">
        <v>96</v>
      </c>
      <c r="D8" s="84">
        <v>47362</v>
      </c>
      <c r="E8" s="100" t="s">
        <v>394</v>
      </c>
      <c r="F8" s="100" t="s">
        <v>396</v>
      </c>
      <c r="G8" s="86" t="s">
        <v>196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100" t="s">
        <v>396</v>
      </c>
      <c r="B9" s="98" t="s">
        <v>187</v>
      </c>
      <c r="C9" s="36" t="s">
        <v>96</v>
      </c>
      <c r="D9" s="85">
        <v>47392</v>
      </c>
      <c r="E9" s="100" t="s">
        <v>395</v>
      </c>
      <c r="F9" s="100" t="s">
        <v>397</v>
      </c>
      <c r="G9" s="86" t="s">
        <v>195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100" t="s">
        <v>397</v>
      </c>
      <c r="B10" s="98" t="s">
        <v>237</v>
      </c>
      <c r="C10" s="36" t="s">
        <v>96</v>
      </c>
      <c r="D10" s="84">
        <v>47467</v>
      </c>
      <c r="E10" s="100" t="s">
        <v>396</v>
      </c>
      <c r="F10" s="100" t="s">
        <v>398</v>
      </c>
      <c r="G10" s="100" t="s">
        <v>198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100" t="s">
        <v>398</v>
      </c>
      <c r="B11" s="98" t="s">
        <v>181</v>
      </c>
      <c r="C11" s="36" t="s">
        <v>96</v>
      </c>
      <c r="D11" s="84">
        <v>47472</v>
      </c>
      <c r="E11" s="100" t="s">
        <v>397</v>
      </c>
      <c r="F11" s="100" t="s">
        <v>399</v>
      </c>
      <c r="G11" s="100" t="s">
        <v>197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100" t="s">
        <v>399</v>
      </c>
      <c r="B12" s="98" t="s">
        <v>183</v>
      </c>
      <c r="C12" s="36" t="s">
        <v>96</v>
      </c>
      <c r="D12" s="84">
        <v>47483</v>
      </c>
      <c r="E12" s="100" t="s">
        <v>398</v>
      </c>
      <c r="F12" s="100" t="s">
        <v>180</v>
      </c>
      <c r="G12" s="100" t="s">
        <v>197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G12" sqref="G12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402</v>
      </c>
      <c r="B6" s="98" t="s">
        <v>401</v>
      </c>
      <c r="C6" s="83">
        <v>47484</v>
      </c>
      <c r="D6" s="83">
        <v>47848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2'!I15</f>
        <v>2627.72</v>
      </c>
      <c r="L6" s="100" t="s">
        <v>400</v>
      </c>
      <c r="M6" s="159" t="s">
        <v>19</v>
      </c>
      <c r="N6" s="159"/>
    </row>
    <row r="7" spans="1:14" ht="111" customHeight="1" x14ac:dyDescent="0.2">
      <c r="A7" s="100" t="s">
        <v>403</v>
      </c>
      <c r="B7" s="98" t="s">
        <v>176</v>
      </c>
      <c r="C7" s="100" t="s">
        <v>96</v>
      </c>
      <c r="D7" s="87">
        <v>47484</v>
      </c>
      <c r="E7" s="100" t="s">
        <v>180</v>
      </c>
      <c r="F7" s="100" t="s">
        <v>404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55.5" customHeight="1" x14ac:dyDescent="0.2">
      <c r="A8" s="100" t="s">
        <v>404</v>
      </c>
      <c r="B8" s="98" t="s">
        <v>178</v>
      </c>
      <c r="C8" s="36" t="s">
        <v>96</v>
      </c>
      <c r="D8" s="84">
        <v>47727</v>
      </c>
      <c r="E8" s="100" t="s">
        <v>403</v>
      </c>
      <c r="F8" s="100" t="s">
        <v>405</v>
      </c>
      <c r="G8" s="86" t="s">
        <v>196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100" t="s">
        <v>405</v>
      </c>
      <c r="B9" s="98" t="s">
        <v>187</v>
      </c>
      <c r="C9" s="36" t="s">
        <v>96</v>
      </c>
      <c r="D9" s="85">
        <v>47757</v>
      </c>
      <c r="E9" s="100" t="s">
        <v>404</v>
      </c>
      <c r="F9" s="100" t="s">
        <v>406</v>
      </c>
      <c r="G9" s="86" t="s">
        <v>195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100" t="s">
        <v>406</v>
      </c>
      <c r="B10" s="98" t="s">
        <v>237</v>
      </c>
      <c r="C10" s="36" t="s">
        <v>96</v>
      </c>
      <c r="D10" s="84">
        <v>47832</v>
      </c>
      <c r="E10" s="100" t="s">
        <v>405</v>
      </c>
      <c r="F10" s="100" t="s">
        <v>407</v>
      </c>
      <c r="G10" s="100" t="s">
        <v>198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100" t="s">
        <v>407</v>
      </c>
      <c r="B11" s="98" t="s">
        <v>181</v>
      </c>
      <c r="C11" s="36" t="s">
        <v>96</v>
      </c>
      <c r="D11" s="84">
        <v>47837</v>
      </c>
      <c r="E11" s="100" t="s">
        <v>406</v>
      </c>
      <c r="F11" s="100" t="s">
        <v>408</v>
      </c>
      <c r="G11" s="100" t="s">
        <v>197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100" t="s">
        <v>408</v>
      </c>
      <c r="B12" s="98" t="s">
        <v>183</v>
      </c>
      <c r="C12" s="36" t="s">
        <v>96</v>
      </c>
      <c r="D12" s="84">
        <v>47848</v>
      </c>
      <c r="E12" s="100" t="s">
        <v>407</v>
      </c>
      <c r="F12" s="100" t="s">
        <v>180</v>
      </c>
      <c r="G12" s="100" t="s">
        <v>197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view="pageBreakPreview" zoomScale="90" zoomScaleNormal="100" zoomScaleSheetLayoutView="90" workbookViewId="0">
      <selection activeCell="B6" sqref="B6:N6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0" t="s">
        <v>163</v>
      </c>
      <c r="D4" s="90" t="s">
        <v>164</v>
      </c>
      <c r="E4" s="90" t="s">
        <v>43</v>
      </c>
      <c r="F4" s="90" t="s">
        <v>44</v>
      </c>
      <c r="G4" s="112"/>
      <c r="H4" s="112"/>
      <c r="I4" s="90" t="s">
        <v>168</v>
      </c>
      <c r="J4" s="90" t="s">
        <v>169</v>
      </c>
      <c r="K4" s="112"/>
      <c r="L4" s="112"/>
      <c r="M4" s="112"/>
      <c r="N4" s="112"/>
    </row>
    <row r="5" spans="1:14" ht="20.25" customHeight="1" x14ac:dyDescent="0.2">
      <c r="A5" s="90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  <c r="I5" s="90">
        <v>9</v>
      </c>
      <c r="J5" s="90">
        <v>10</v>
      </c>
      <c r="K5" s="90">
        <v>11</v>
      </c>
      <c r="L5" s="90">
        <v>12</v>
      </c>
      <c r="M5" s="90">
        <v>13</v>
      </c>
      <c r="N5" s="90"/>
    </row>
    <row r="6" spans="1:14" ht="15.75" customHeight="1" x14ac:dyDescent="0.2">
      <c r="A6" s="91">
        <v>2</v>
      </c>
      <c r="B6" s="117" t="s">
        <v>492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219" customHeight="1" x14ac:dyDescent="0.2">
      <c r="A7" s="88" t="s">
        <v>63</v>
      </c>
      <c r="B7" s="89" t="s">
        <v>246</v>
      </c>
      <c r="C7" s="83">
        <v>45292</v>
      </c>
      <c r="D7" s="83">
        <v>47848</v>
      </c>
      <c r="E7" s="91" t="s">
        <v>180</v>
      </c>
      <c r="F7" s="91" t="s">
        <v>180</v>
      </c>
      <c r="G7" s="91" t="s">
        <v>199</v>
      </c>
      <c r="H7" s="91" t="s">
        <v>96</v>
      </c>
      <c r="I7" s="91" t="s">
        <v>96</v>
      </c>
      <c r="J7" s="91" t="s">
        <v>96</v>
      </c>
      <c r="K7" s="74">
        <f>'Фин 2'!J24</f>
        <v>107618.71554</v>
      </c>
      <c r="L7" s="91" t="s">
        <v>118</v>
      </c>
      <c r="M7" s="159" t="s">
        <v>19</v>
      </c>
      <c r="N7" s="159"/>
    </row>
    <row r="8" spans="1:14" ht="247.5" customHeight="1" x14ac:dyDescent="0.2">
      <c r="A8" s="91" t="s">
        <v>75</v>
      </c>
      <c r="B8" s="89" t="s">
        <v>263</v>
      </c>
      <c r="C8" s="83">
        <v>45292</v>
      </c>
      <c r="D8" s="83">
        <v>45657</v>
      </c>
      <c r="E8" s="91" t="s">
        <v>180</v>
      </c>
      <c r="F8" s="91" t="s">
        <v>180</v>
      </c>
      <c r="G8" s="91" t="s">
        <v>199</v>
      </c>
      <c r="H8" s="91" t="s">
        <v>96</v>
      </c>
      <c r="I8" s="91" t="s">
        <v>96</v>
      </c>
      <c r="J8" s="91" t="s">
        <v>96</v>
      </c>
      <c r="K8" s="74">
        <f>'Фин 2'!C24</f>
        <v>27674.431819999998</v>
      </c>
      <c r="L8" s="91" t="s">
        <v>264</v>
      </c>
      <c r="M8" s="159" t="s">
        <v>19</v>
      </c>
      <c r="N8" s="159"/>
    </row>
    <row r="9" spans="1:14" ht="111" customHeight="1" x14ac:dyDescent="0.2">
      <c r="A9" s="91" t="s">
        <v>247</v>
      </c>
      <c r="B9" s="89" t="s">
        <v>176</v>
      </c>
      <c r="C9" s="91" t="s">
        <v>96</v>
      </c>
      <c r="D9" s="87">
        <v>45292</v>
      </c>
      <c r="E9" s="91" t="s">
        <v>180</v>
      </c>
      <c r="F9" s="91" t="s">
        <v>248</v>
      </c>
      <c r="G9" s="91" t="s">
        <v>197</v>
      </c>
      <c r="H9" s="91" t="s">
        <v>96</v>
      </c>
      <c r="I9" s="91" t="s">
        <v>96</v>
      </c>
      <c r="J9" s="91" t="s">
        <v>96</v>
      </c>
      <c r="K9" s="91" t="s">
        <v>96</v>
      </c>
      <c r="L9" s="91" t="s">
        <v>177</v>
      </c>
      <c r="M9" s="159" t="s">
        <v>19</v>
      </c>
      <c r="N9" s="159"/>
    </row>
    <row r="10" spans="1:14" ht="55.5" customHeight="1" x14ac:dyDescent="0.2">
      <c r="A10" s="91" t="s">
        <v>248</v>
      </c>
      <c r="B10" s="89" t="s">
        <v>178</v>
      </c>
      <c r="C10" s="36" t="s">
        <v>96</v>
      </c>
      <c r="D10" s="84">
        <v>45536</v>
      </c>
      <c r="E10" s="91" t="s">
        <v>247</v>
      </c>
      <c r="F10" s="91" t="s">
        <v>249</v>
      </c>
      <c r="G10" s="86" t="s">
        <v>196</v>
      </c>
      <c r="H10" s="91" t="s">
        <v>96</v>
      </c>
      <c r="I10" s="91" t="s">
        <v>96</v>
      </c>
      <c r="J10" s="91" t="s">
        <v>96</v>
      </c>
      <c r="K10" s="91" t="s">
        <v>96</v>
      </c>
      <c r="L10" s="36" t="s">
        <v>236</v>
      </c>
      <c r="M10" s="159" t="s">
        <v>19</v>
      </c>
      <c r="N10" s="159"/>
    </row>
    <row r="11" spans="1:14" ht="84" customHeight="1" x14ac:dyDescent="0.2">
      <c r="A11" s="91" t="s">
        <v>249</v>
      </c>
      <c r="B11" s="89" t="s">
        <v>187</v>
      </c>
      <c r="C11" s="36" t="s">
        <v>96</v>
      </c>
      <c r="D11" s="85">
        <v>45566</v>
      </c>
      <c r="E11" s="91" t="s">
        <v>248</v>
      </c>
      <c r="F11" s="91" t="s">
        <v>250</v>
      </c>
      <c r="G11" s="86" t="s">
        <v>195</v>
      </c>
      <c r="H11" s="91" t="s">
        <v>96</v>
      </c>
      <c r="I11" s="91" t="s">
        <v>96</v>
      </c>
      <c r="J11" s="91" t="s">
        <v>96</v>
      </c>
      <c r="K11" s="91" t="s">
        <v>96</v>
      </c>
      <c r="L11" s="36" t="s">
        <v>186</v>
      </c>
      <c r="M11" s="159" t="s">
        <v>19</v>
      </c>
      <c r="N11" s="159"/>
    </row>
    <row r="12" spans="1:14" ht="117" customHeight="1" x14ac:dyDescent="0.2">
      <c r="A12" s="91" t="s">
        <v>250</v>
      </c>
      <c r="B12" s="89" t="s">
        <v>237</v>
      </c>
      <c r="C12" s="36" t="s">
        <v>96</v>
      </c>
      <c r="D12" s="84">
        <v>45641</v>
      </c>
      <c r="E12" s="91" t="s">
        <v>249</v>
      </c>
      <c r="F12" s="91" t="s">
        <v>251</v>
      </c>
      <c r="G12" s="91" t="s">
        <v>198</v>
      </c>
      <c r="H12" s="91" t="s">
        <v>96</v>
      </c>
      <c r="I12" s="91" t="s">
        <v>96</v>
      </c>
      <c r="J12" s="91" t="s">
        <v>96</v>
      </c>
      <c r="K12" s="91" t="s">
        <v>96</v>
      </c>
      <c r="L12" s="86" t="s">
        <v>179</v>
      </c>
      <c r="M12" s="159" t="s">
        <v>19</v>
      </c>
      <c r="N12" s="159"/>
    </row>
    <row r="13" spans="1:14" ht="47.25" x14ac:dyDescent="0.2">
      <c r="A13" s="91" t="s">
        <v>251</v>
      </c>
      <c r="B13" s="89" t="s">
        <v>181</v>
      </c>
      <c r="C13" s="36" t="s">
        <v>96</v>
      </c>
      <c r="D13" s="84">
        <v>45646</v>
      </c>
      <c r="E13" s="91" t="s">
        <v>250</v>
      </c>
      <c r="F13" s="91" t="s">
        <v>252</v>
      </c>
      <c r="G13" s="91" t="s">
        <v>197</v>
      </c>
      <c r="H13" s="91" t="s">
        <v>96</v>
      </c>
      <c r="I13" s="91" t="s">
        <v>96</v>
      </c>
      <c r="J13" s="91" t="s">
        <v>96</v>
      </c>
      <c r="K13" s="91" t="s">
        <v>96</v>
      </c>
      <c r="L13" s="86" t="s">
        <v>182</v>
      </c>
      <c r="M13" s="159" t="s">
        <v>19</v>
      </c>
      <c r="N13" s="159"/>
    </row>
    <row r="14" spans="1:14" ht="110.25" x14ac:dyDescent="0.2">
      <c r="A14" s="91" t="s">
        <v>252</v>
      </c>
      <c r="B14" s="89" t="s">
        <v>183</v>
      </c>
      <c r="C14" s="36" t="s">
        <v>96</v>
      </c>
      <c r="D14" s="84">
        <v>45657</v>
      </c>
      <c r="E14" s="91" t="s">
        <v>251</v>
      </c>
      <c r="F14" s="91" t="s">
        <v>180</v>
      </c>
      <c r="G14" s="91" t="s">
        <v>197</v>
      </c>
      <c r="H14" s="91" t="s">
        <v>96</v>
      </c>
      <c r="I14" s="91" t="s">
        <v>96</v>
      </c>
      <c r="J14" s="91" t="s">
        <v>96</v>
      </c>
      <c r="K14" s="91" t="s">
        <v>96</v>
      </c>
      <c r="L14" s="86" t="s">
        <v>184</v>
      </c>
      <c r="M14" s="159" t="s">
        <v>19</v>
      </c>
      <c r="N14" s="15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15.75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15.75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</sheetData>
  <mergeCells count="21">
    <mergeCell ref="M9:N9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L3:L4"/>
    <mergeCell ref="M3:N4"/>
    <mergeCell ref="B6:N6"/>
    <mergeCell ref="M7:N7"/>
    <mergeCell ref="M8:N8"/>
    <mergeCell ref="M10:N10"/>
    <mergeCell ref="M11:N11"/>
    <mergeCell ref="M12:N12"/>
    <mergeCell ref="M13:N13"/>
    <mergeCell ref="M14:N14"/>
  </mergeCells>
  <pageMargins left="0.2" right="0.2" top="0.39" bottom="0.39" header="0" footer="0"/>
  <pageSetup paperSize="9" scale="6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K6" sqref="K6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3" t="s">
        <v>163</v>
      </c>
      <c r="D4" s="93" t="s">
        <v>164</v>
      </c>
      <c r="E4" s="93" t="s">
        <v>43</v>
      </c>
      <c r="F4" s="93" t="s">
        <v>44</v>
      </c>
      <c r="G4" s="112"/>
      <c r="H4" s="112"/>
      <c r="I4" s="93" t="s">
        <v>168</v>
      </c>
      <c r="J4" s="93" t="s">
        <v>169</v>
      </c>
      <c r="K4" s="112"/>
      <c r="L4" s="112"/>
      <c r="M4" s="112"/>
      <c r="N4" s="112"/>
    </row>
    <row r="5" spans="1:14" ht="20.25" customHeight="1" x14ac:dyDescent="0.2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93">
        <v>10</v>
      </c>
      <c r="K5" s="93">
        <v>11</v>
      </c>
      <c r="L5" s="93">
        <v>12</v>
      </c>
      <c r="M5" s="93">
        <v>13</v>
      </c>
      <c r="N5" s="93"/>
    </row>
    <row r="6" spans="1:14" ht="244.5" customHeight="1" x14ac:dyDescent="0.2">
      <c r="A6" s="94" t="s">
        <v>73</v>
      </c>
      <c r="B6" s="92" t="s">
        <v>239</v>
      </c>
      <c r="C6" s="83">
        <v>45658</v>
      </c>
      <c r="D6" s="83">
        <v>46022</v>
      </c>
      <c r="E6" s="94" t="s">
        <v>180</v>
      </c>
      <c r="F6" s="94" t="s">
        <v>180</v>
      </c>
      <c r="G6" s="94" t="s">
        <v>199</v>
      </c>
      <c r="H6" s="94" t="s">
        <v>96</v>
      </c>
      <c r="I6" s="94" t="s">
        <v>96</v>
      </c>
      <c r="J6" s="94" t="s">
        <v>96</v>
      </c>
      <c r="K6" s="74">
        <f>'Фин 2'!D24</f>
        <v>31279.883720000002</v>
      </c>
      <c r="L6" s="94" t="s">
        <v>265</v>
      </c>
      <c r="M6" s="159" t="s">
        <v>19</v>
      </c>
      <c r="N6" s="159"/>
    </row>
    <row r="7" spans="1:14" ht="111" customHeight="1" x14ac:dyDescent="0.2">
      <c r="A7" s="94" t="s">
        <v>253</v>
      </c>
      <c r="B7" s="92" t="s">
        <v>176</v>
      </c>
      <c r="C7" s="94" t="s">
        <v>96</v>
      </c>
      <c r="D7" s="87">
        <v>45658</v>
      </c>
      <c r="E7" s="94" t="s">
        <v>180</v>
      </c>
      <c r="F7" s="94" t="s">
        <v>254</v>
      </c>
      <c r="G7" s="94" t="s">
        <v>197</v>
      </c>
      <c r="H7" s="94" t="s">
        <v>96</v>
      </c>
      <c r="I7" s="94" t="s">
        <v>96</v>
      </c>
      <c r="J7" s="94" t="s">
        <v>96</v>
      </c>
      <c r="K7" s="94" t="s">
        <v>96</v>
      </c>
      <c r="L7" s="94" t="s">
        <v>177</v>
      </c>
      <c r="M7" s="159" t="s">
        <v>19</v>
      </c>
      <c r="N7" s="159"/>
    </row>
    <row r="8" spans="1:14" ht="55.5" customHeight="1" x14ac:dyDescent="0.2">
      <c r="A8" s="94" t="s">
        <v>254</v>
      </c>
      <c r="B8" s="92" t="s">
        <v>178</v>
      </c>
      <c r="C8" s="36" t="s">
        <v>96</v>
      </c>
      <c r="D8" s="84">
        <v>45901</v>
      </c>
      <c r="E8" s="94" t="s">
        <v>253</v>
      </c>
      <c r="F8" s="94" t="s">
        <v>255</v>
      </c>
      <c r="G8" s="86" t="s">
        <v>196</v>
      </c>
      <c r="H8" s="94" t="s">
        <v>96</v>
      </c>
      <c r="I8" s="94" t="s">
        <v>96</v>
      </c>
      <c r="J8" s="94" t="s">
        <v>96</v>
      </c>
      <c r="K8" s="94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94" t="s">
        <v>255</v>
      </c>
      <c r="B9" s="92" t="s">
        <v>187</v>
      </c>
      <c r="C9" s="36" t="s">
        <v>96</v>
      </c>
      <c r="D9" s="85">
        <v>45931</v>
      </c>
      <c r="E9" s="94" t="s">
        <v>254</v>
      </c>
      <c r="F9" s="94" t="s">
        <v>256</v>
      </c>
      <c r="G9" s="86" t="s">
        <v>195</v>
      </c>
      <c r="H9" s="94" t="s">
        <v>96</v>
      </c>
      <c r="I9" s="94" t="s">
        <v>96</v>
      </c>
      <c r="J9" s="94" t="s">
        <v>96</v>
      </c>
      <c r="K9" s="94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94" t="s">
        <v>256</v>
      </c>
      <c r="B10" s="92" t="s">
        <v>237</v>
      </c>
      <c r="C10" s="36" t="s">
        <v>96</v>
      </c>
      <c r="D10" s="84">
        <v>46006</v>
      </c>
      <c r="E10" s="94" t="s">
        <v>255</v>
      </c>
      <c r="F10" s="94" t="s">
        <v>257</v>
      </c>
      <c r="G10" s="94" t="s">
        <v>198</v>
      </c>
      <c r="H10" s="94" t="s">
        <v>96</v>
      </c>
      <c r="I10" s="94" t="s">
        <v>96</v>
      </c>
      <c r="J10" s="94" t="s">
        <v>96</v>
      </c>
      <c r="K10" s="94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94" t="s">
        <v>257</v>
      </c>
      <c r="B11" s="92" t="s">
        <v>181</v>
      </c>
      <c r="C11" s="36" t="s">
        <v>96</v>
      </c>
      <c r="D11" s="84">
        <v>46011</v>
      </c>
      <c r="E11" s="94" t="s">
        <v>256</v>
      </c>
      <c r="F11" s="94" t="s">
        <v>258</v>
      </c>
      <c r="G11" s="94" t="s">
        <v>197</v>
      </c>
      <c r="H11" s="94" t="s">
        <v>96</v>
      </c>
      <c r="I11" s="94" t="s">
        <v>96</v>
      </c>
      <c r="J11" s="94" t="s">
        <v>96</v>
      </c>
      <c r="K11" s="94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94" t="s">
        <v>258</v>
      </c>
      <c r="B12" s="92" t="s">
        <v>183</v>
      </c>
      <c r="C12" s="36" t="s">
        <v>96</v>
      </c>
      <c r="D12" s="84">
        <v>46022</v>
      </c>
      <c r="E12" s="94" t="s">
        <v>257</v>
      </c>
      <c r="F12" s="94" t="s">
        <v>180</v>
      </c>
      <c r="G12" s="94" t="s">
        <v>197</v>
      </c>
      <c r="H12" s="94" t="s">
        <v>96</v>
      </c>
      <c r="I12" s="94" t="s">
        <v>96</v>
      </c>
      <c r="J12" s="94" t="s">
        <v>96</v>
      </c>
      <c r="K12" s="94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L3:L4"/>
    <mergeCell ref="M3:N4"/>
    <mergeCell ref="M6:N6"/>
    <mergeCell ref="M7:N7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8:N8"/>
    <mergeCell ref="M9:N9"/>
    <mergeCell ref="M10:N10"/>
    <mergeCell ref="M11:N11"/>
    <mergeCell ref="M12:N12"/>
  </mergeCells>
  <pageMargins left="0.2" right="0.2" top="0.39" bottom="0.39" header="0" footer="0"/>
  <pageSetup paperSize="9" scale="6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F12" sqref="F12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244.5" customHeight="1" x14ac:dyDescent="0.2">
      <c r="A6" s="100" t="s">
        <v>74</v>
      </c>
      <c r="B6" s="98" t="s">
        <v>365</v>
      </c>
      <c r="C6" s="83">
        <v>46023</v>
      </c>
      <c r="D6" s="83">
        <v>46387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2'!E24</f>
        <v>8984.7999999999993</v>
      </c>
      <c r="L6" s="100" t="s">
        <v>409</v>
      </c>
      <c r="M6" s="159" t="s">
        <v>19</v>
      </c>
      <c r="N6" s="159"/>
    </row>
    <row r="7" spans="1:14" ht="111" customHeight="1" x14ac:dyDescent="0.2">
      <c r="A7" s="100" t="s">
        <v>410</v>
      </c>
      <c r="B7" s="98" t="s">
        <v>176</v>
      </c>
      <c r="C7" s="100" t="s">
        <v>96</v>
      </c>
      <c r="D7" s="87">
        <v>46023</v>
      </c>
      <c r="E7" s="100" t="s">
        <v>180</v>
      </c>
      <c r="F7" s="100" t="s">
        <v>411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55.5" customHeight="1" x14ac:dyDescent="0.2">
      <c r="A8" s="100" t="s">
        <v>411</v>
      </c>
      <c r="B8" s="98" t="s">
        <v>178</v>
      </c>
      <c r="C8" s="36" t="s">
        <v>96</v>
      </c>
      <c r="D8" s="84">
        <v>46266</v>
      </c>
      <c r="E8" s="100" t="s">
        <v>410</v>
      </c>
      <c r="F8" s="100" t="s">
        <v>412</v>
      </c>
      <c r="G8" s="86" t="s">
        <v>196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100" t="s">
        <v>412</v>
      </c>
      <c r="B9" s="98" t="s">
        <v>187</v>
      </c>
      <c r="C9" s="36" t="s">
        <v>96</v>
      </c>
      <c r="D9" s="85">
        <v>46296</v>
      </c>
      <c r="E9" s="100" t="s">
        <v>411</v>
      </c>
      <c r="F9" s="100" t="s">
        <v>413</v>
      </c>
      <c r="G9" s="86" t="s">
        <v>195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100" t="s">
        <v>413</v>
      </c>
      <c r="B10" s="98" t="s">
        <v>237</v>
      </c>
      <c r="C10" s="36" t="s">
        <v>96</v>
      </c>
      <c r="D10" s="84">
        <v>46371</v>
      </c>
      <c r="E10" s="100" t="s">
        <v>412</v>
      </c>
      <c r="F10" s="100" t="s">
        <v>414</v>
      </c>
      <c r="G10" s="100" t="s">
        <v>198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100" t="s">
        <v>414</v>
      </c>
      <c r="B11" s="98" t="s">
        <v>181</v>
      </c>
      <c r="C11" s="36" t="s">
        <v>96</v>
      </c>
      <c r="D11" s="84">
        <v>46376</v>
      </c>
      <c r="E11" s="100" t="s">
        <v>413</v>
      </c>
      <c r="F11" s="100" t="s">
        <v>415</v>
      </c>
      <c r="G11" s="100" t="s">
        <v>197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100" t="s">
        <v>415</v>
      </c>
      <c r="B12" s="98" t="s">
        <v>183</v>
      </c>
      <c r="C12" s="36" t="s">
        <v>96</v>
      </c>
      <c r="D12" s="84">
        <v>46387</v>
      </c>
      <c r="E12" s="100" t="s">
        <v>414</v>
      </c>
      <c r="F12" s="100" t="s">
        <v>180</v>
      </c>
      <c r="G12" s="100" t="s">
        <v>197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F12" sqref="F12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244.5" customHeight="1" x14ac:dyDescent="0.2">
      <c r="A6" s="100" t="s">
        <v>151</v>
      </c>
      <c r="B6" s="98" t="s">
        <v>374</v>
      </c>
      <c r="C6" s="83">
        <v>46388</v>
      </c>
      <c r="D6" s="83">
        <v>46752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2'!F24</f>
        <v>9344.16</v>
      </c>
      <c r="L6" s="100" t="s">
        <v>416</v>
      </c>
      <c r="M6" s="159" t="s">
        <v>19</v>
      </c>
      <c r="N6" s="159"/>
    </row>
    <row r="7" spans="1:14" ht="111" customHeight="1" x14ac:dyDescent="0.2">
      <c r="A7" s="100" t="s">
        <v>417</v>
      </c>
      <c r="B7" s="98" t="s">
        <v>176</v>
      </c>
      <c r="C7" s="100" t="s">
        <v>96</v>
      </c>
      <c r="D7" s="87">
        <v>46388</v>
      </c>
      <c r="E7" s="100" t="s">
        <v>180</v>
      </c>
      <c r="F7" s="100" t="s">
        <v>418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55.5" customHeight="1" x14ac:dyDescent="0.2">
      <c r="A8" s="100" t="s">
        <v>418</v>
      </c>
      <c r="B8" s="98" t="s">
        <v>178</v>
      </c>
      <c r="C8" s="36" t="s">
        <v>96</v>
      </c>
      <c r="D8" s="84">
        <v>46631</v>
      </c>
      <c r="E8" s="100" t="s">
        <v>417</v>
      </c>
      <c r="F8" s="100" t="s">
        <v>419</v>
      </c>
      <c r="G8" s="86" t="s">
        <v>196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100" t="s">
        <v>419</v>
      </c>
      <c r="B9" s="98" t="s">
        <v>187</v>
      </c>
      <c r="C9" s="36" t="s">
        <v>96</v>
      </c>
      <c r="D9" s="85">
        <v>46661</v>
      </c>
      <c r="E9" s="100" t="s">
        <v>418</v>
      </c>
      <c r="F9" s="100" t="s">
        <v>420</v>
      </c>
      <c r="G9" s="86" t="s">
        <v>195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100" t="s">
        <v>420</v>
      </c>
      <c r="B10" s="98" t="s">
        <v>237</v>
      </c>
      <c r="C10" s="36" t="s">
        <v>96</v>
      </c>
      <c r="D10" s="84">
        <v>46736</v>
      </c>
      <c r="E10" s="100" t="s">
        <v>419</v>
      </c>
      <c r="F10" s="100" t="s">
        <v>421</v>
      </c>
      <c r="G10" s="100" t="s">
        <v>198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100" t="s">
        <v>421</v>
      </c>
      <c r="B11" s="98" t="s">
        <v>181</v>
      </c>
      <c r="C11" s="36" t="s">
        <v>96</v>
      </c>
      <c r="D11" s="84">
        <v>46741</v>
      </c>
      <c r="E11" s="100" t="s">
        <v>420</v>
      </c>
      <c r="F11" s="100" t="s">
        <v>422</v>
      </c>
      <c r="G11" s="100" t="s">
        <v>197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100" t="s">
        <v>422</v>
      </c>
      <c r="B12" s="98" t="s">
        <v>183</v>
      </c>
      <c r="C12" s="36" t="s">
        <v>96</v>
      </c>
      <c r="D12" s="84">
        <v>46752</v>
      </c>
      <c r="E12" s="100" t="s">
        <v>421</v>
      </c>
      <c r="F12" s="100" t="s">
        <v>180</v>
      </c>
      <c r="G12" s="100" t="s">
        <v>197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A10" sqref="A10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244.5" customHeight="1" x14ac:dyDescent="0.2">
      <c r="A6" s="100" t="s">
        <v>424</v>
      </c>
      <c r="B6" s="98" t="s">
        <v>381</v>
      </c>
      <c r="C6" s="83">
        <v>46753</v>
      </c>
      <c r="D6" s="83">
        <v>47118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2'!G24</f>
        <v>9717.92</v>
      </c>
      <c r="L6" s="100" t="s">
        <v>423</v>
      </c>
      <c r="M6" s="159" t="s">
        <v>19</v>
      </c>
      <c r="N6" s="159"/>
    </row>
    <row r="7" spans="1:14" ht="111" customHeight="1" x14ac:dyDescent="0.2">
      <c r="A7" s="100" t="s">
        <v>425</v>
      </c>
      <c r="B7" s="98" t="s">
        <v>176</v>
      </c>
      <c r="C7" s="100" t="s">
        <v>96</v>
      </c>
      <c r="D7" s="87">
        <v>46753</v>
      </c>
      <c r="E7" s="100" t="s">
        <v>180</v>
      </c>
      <c r="F7" s="100" t="s">
        <v>426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55.5" customHeight="1" x14ac:dyDescent="0.2">
      <c r="A8" s="100" t="s">
        <v>426</v>
      </c>
      <c r="B8" s="98" t="s">
        <v>178</v>
      </c>
      <c r="C8" s="36" t="s">
        <v>96</v>
      </c>
      <c r="D8" s="84">
        <v>46997</v>
      </c>
      <c r="E8" s="100" t="s">
        <v>425</v>
      </c>
      <c r="F8" s="100" t="s">
        <v>427</v>
      </c>
      <c r="G8" s="86" t="s">
        <v>196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100" t="s">
        <v>427</v>
      </c>
      <c r="B9" s="98" t="s">
        <v>187</v>
      </c>
      <c r="C9" s="36" t="s">
        <v>96</v>
      </c>
      <c r="D9" s="85">
        <v>47027</v>
      </c>
      <c r="E9" s="100" t="s">
        <v>426</v>
      </c>
      <c r="F9" s="100" t="s">
        <v>430</v>
      </c>
      <c r="G9" s="86" t="s">
        <v>195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100" t="s">
        <v>430</v>
      </c>
      <c r="B10" s="98" t="s">
        <v>237</v>
      </c>
      <c r="C10" s="36" t="s">
        <v>96</v>
      </c>
      <c r="D10" s="84">
        <v>47102</v>
      </c>
      <c r="E10" s="100" t="s">
        <v>427</v>
      </c>
      <c r="F10" s="100" t="s">
        <v>428</v>
      </c>
      <c r="G10" s="100" t="s">
        <v>198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100" t="s">
        <v>428</v>
      </c>
      <c r="B11" s="98" t="s">
        <v>181</v>
      </c>
      <c r="C11" s="36" t="s">
        <v>96</v>
      </c>
      <c r="D11" s="84">
        <v>47107</v>
      </c>
      <c r="E11" s="100" t="s">
        <v>430</v>
      </c>
      <c r="F11" s="100" t="s">
        <v>429</v>
      </c>
      <c r="G11" s="100" t="s">
        <v>197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100" t="s">
        <v>429</v>
      </c>
      <c r="B12" s="98" t="s">
        <v>183</v>
      </c>
      <c r="C12" s="36" t="s">
        <v>96</v>
      </c>
      <c r="D12" s="84">
        <v>47118</v>
      </c>
      <c r="E12" s="100" t="s">
        <v>428</v>
      </c>
      <c r="F12" s="100" t="s">
        <v>180</v>
      </c>
      <c r="G12" s="100" t="s">
        <v>197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G12" sqref="G12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244.5" customHeight="1" x14ac:dyDescent="0.2">
      <c r="A6" s="100" t="s">
        <v>432</v>
      </c>
      <c r="B6" s="98" t="s">
        <v>392</v>
      </c>
      <c r="C6" s="83">
        <v>47119</v>
      </c>
      <c r="D6" s="83">
        <v>47483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2'!H24</f>
        <v>10106.639999999998</v>
      </c>
      <c r="L6" s="100" t="s">
        <v>431</v>
      </c>
      <c r="M6" s="159" t="s">
        <v>19</v>
      </c>
      <c r="N6" s="159"/>
    </row>
    <row r="7" spans="1:14" ht="111" customHeight="1" x14ac:dyDescent="0.2">
      <c r="A7" s="100" t="s">
        <v>433</v>
      </c>
      <c r="B7" s="98" t="s">
        <v>176</v>
      </c>
      <c r="C7" s="100" t="s">
        <v>96</v>
      </c>
      <c r="D7" s="87">
        <v>47119</v>
      </c>
      <c r="E7" s="100" t="s">
        <v>180</v>
      </c>
      <c r="F7" s="100" t="s">
        <v>434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55.5" customHeight="1" x14ac:dyDescent="0.2">
      <c r="A8" s="100" t="s">
        <v>434</v>
      </c>
      <c r="B8" s="98" t="s">
        <v>178</v>
      </c>
      <c r="C8" s="36" t="s">
        <v>96</v>
      </c>
      <c r="D8" s="84">
        <v>47362</v>
      </c>
      <c r="E8" s="100" t="s">
        <v>433</v>
      </c>
      <c r="F8" s="100" t="s">
        <v>435</v>
      </c>
      <c r="G8" s="86" t="s">
        <v>196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100" t="s">
        <v>435</v>
      </c>
      <c r="B9" s="98" t="s">
        <v>187</v>
      </c>
      <c r="C9" s="36" t="s">
        <v>96</v>
      </c>
      <c r="D9" s="85">
        <v>47392</v>
      </c>
      <c r="E9" s="100" t="s">
        <v>434</v>
      </c>
      <c r="F9" s="100" t="s">
        <v>436</v>
      </c>
      <c r="G9" s="86" t="s">
        <v>195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100" t="s">
        <v>436</v>
      </c>
      <c r="B10" s="98" t="s">
        <v>237</v>
      </c>
      <c r="C10" s="36" t="s">
        <v>96</v>
      </c>
      <c r="D10" s="84">
        <v>47467</v>
      </c>
      <c r="E10" s="100" t="s">
        <v>435</v>
      </c>
      <c r="F10" s="100" t="s">
        <v>437</v>
      </c>
      <c r="G10" s="100" t="s">
        <v>198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100" t="s">
        <v>437</v>
      </c>
      <c r="B11" s="98" t="s">
        <v>181</v>
      </c>
      <c r="C11" s="36" t="s">
        <v>96</v>
      </c>
      <c r="D11" s="84">
        <v>47472</v>
      </c>
      <c r="E11" s="100" t="s">
        <v>436</v>
      </c>
      <c r="F11" s="100" t="s">
        <v>438</v>
      </c>
      <c r="G11" s="100" t="s">
        <v>197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100" t="s">
        <v>438</v>
      </c>
      <c r="B12" s="98" t="s">
        <v>183</v>
      </c>
      <c r="C12" s="36" t="s">
        <v>96</v>
      </c>
      <c r="D12" s="84">
        <v>47483</v>
      </c>
      <c r="E12" s="100" t="s">
        <v>437</v>
      </c>
      <c r="F12" s="100" t="s">
        <v>180</v>
      </c>
      <c r="G12" s="100" t="s">
        <v>197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E12" sqref="E12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244.5" customHeight="1" x14ac:dyDescent="0.2">
      <c r="A6" s="100" t="s">
        <v>440</v>
      </c>
      <c r="B6" s="98" t="s">
        <v>401</v>
      </c>
      <c r="C6" s="83">
        <v>47484</v>
      </c>
      <c r="D6" s="83">
        <v>47848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2'!I24</f>
        <v>10510.880000000001</v>
      </c>
      <c r="L6" s="100" t="s">
        <v>439</v>
      </c>
      <c r="M6" s="159" t="s">
        <v>19</v>
      </c>
      <c r="N6" s="159"/>
    </row>
    <row r="7" spans="1:14" ht="111" customHeight="1" x14ac:dyDescent="0.2">
      <c r="A7" s="100" t="s">
        <v>441</v>
      </c>
      <c r="B7" s="98" t="s">
        <v>176</v>
      </c>
      <c r="C7" s="100" t="s">
        <v>96</v>
      </c>
      <c r="D7" s="87">
        <v>47484</v>
      </c>
      <c r="E7" s="100" t="s">
        <v>180</v>
      </c>
      <c r="F7" s="100" t="s">
        <v>442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55.5" customHeight="1" x14ac:dyDescent="0.2">
      <c r="A8" s="100" t="s">
        <v>442</v>
      </c>
      <c r="B8" s="98" t="s">
        <v>178</v>
      </c>
      <c r="C8" s="36" t="s">
        <v>96</v>
      </c>
      <c r="D8" s="84">
        <v>47727</v>
      </c>
      <c r="E8" s="100" t="s">
        <v>441</v>
      </c>
      <c r="F8" s="100" t="s">
        <v>443</v>
      </c>
      <c r="G8" s="86" t="s">
        <v>196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236</v>
      </c>
      <c r="M8" s="159" t="s">
        <v>19</v>
      </c>
      <c r="N8" s="159"/>
    </row>
    <row r="9" spans="1:14" ht="84" customHeight="1" x14ac:dyDescent="0.2">
      <c r="A9" s="100" t="s">
        <v>443</v>
      </c>
      <c r="B9" s="98" t="s">
        <v>187</v>
      </c>
      <c r="C9" s="36" t="s">
        <v>96</v>
      </c>
      <c r="D9" s="85">
        <v>47757</v>
      </c>
      <c r="E9" s="100" t="s">
        <v>442</v>
      </c>
      <c r="F9" s="100" t="s">
        <v>444</v>
      </c>
      <c r="G9" s="86" t="s">
        <v>195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186</v>
      </c>
      <c r="M9" s="159" t="s">
        <v>19</v>
      </c>
      <c r="N9" s="159"/>
    </row>
    <row r="10" spans="1:14" ht="117" customHeight="1" x14ac:dyDescent="0.2">
      <c r="A10" s="100" t="s">
        <v>444</v>
      </c>
      <c r="B10" s="98" t="s">
        <v>237</v>
      </c>
      <c r="C10" s="36" t="s">
        <v>96</v>
      </c>
      <c r="D10" s="84">
        <v>47832</v>
      </c>
      <c r="E10" s="100" t="s">
        <v>443</v>
      </c>
      <c r="F10" s="100" t="s">
        <v>445</v>
      </c>
      <c r="G10" s="100" t="s">
        <v>198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179</v>
      </c>
      <c r="M10" s="159" t="s">
        <v>19</v>
      </c>
      <c r="N10" s="159"/>
    </row>
    <row r="11" spans="1:14" ht="47.25" x14ac:dyDescent="0.2">
      <c r="A11" s="100" t="s">
        <v>445</v>
      </c>
      <c r="B11" s="98" t="s">
        <v>181</v>
      </c>
      <c r="C11" s="36" t="s">
        <v>96</v>
      </c>
      <c r="D11" s="84">
        <v>47837</v>
      </c>
      <c r="E11" s="100" t="s">
        <v>444</v>
      </c>
      <c r="F11" s="100" t="s">
        <v>446</v>
      </c>
      <c r="G11" s="100" t="s">
        <v>197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182</v>
      </c>
      <c r="M11" s="159" t="s">
        <v>19</v>
      </c>
      <c r="N11" s="159"/>
    </row>
    <row r="12" spans="1:14" ht="110.25" x14ac:dyDescent="0.2">
      <c r="A12" s="100" t="s">
        <v>446</v>
      </c>
      <c r="B12" s="98" t="s">
        <v>183</v>
      </c>
      <c r="C12" s="36" t="s">
        <v>96</v>
      </c>
      <c r="D12" s="84">
        <v>47848</v>
      </c>
      <c r="E12" s="100" t="s">
        <v>445</v>
      </c>
      <c r="F12" s="100" t="s">
        <v>180</v>
      </c>
      <c r="G12" s="100" t="s">
        <v>197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184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8"/>
  <sheetViews>
    <sheetView zoomScaleNormal="100" workbookViewId="0">
      <selection activeCell="N6" sqref="N6"/>
    </sheetView>
  </sheetViews>
  <sheetFormatPr defaultRowHeight="12.75" x14ac:dyDescent="0.2"/>
  <cols>
    <col min="1" max="1" width="5.7109375" customWidth="1"/>
    <col min="2" max="2" width="28.42578125" customWidth="1"/>
    <col min="3" max="3" width="18.42578125" customWidth="1"/>
    <col min="4" max="4" width="9.85546875" customWidth="1"/>
    <col min="5" max="6" width="9" customWidth="1"/>
    <col min="7" max="7" width="6.140625" customWidth="1"/>
    <col min="8" max="8" width="6.42578125" customWidth="1"/>
    <col min="9" max="9" width="6.5703125" customWidth="1"/>
    <col min="10" max="10" width="6" customWidth="1"/>
    <col min="11" max="11" width="6.140625" customWidth="1"/>
    <col min="12" max="12" width="6.42578125" customWidth="1"/>
    <col min="13" max="13" width="6.5703125" customWidth="1"/>
    <col min="14" max="14" width="14.7109375" customWidth="1"/>
    <col min="15" max="16" width="14" customWidth="1"/>
    <col min="17" max="17" width="16.7109375" customWidth="1"/>
  </cols>
  <sheetData>
    <row r="1" spans="1:17" ht="29.65" customHeight="1" x14ac:dyDescent="0.2">
      <c r="A1" s="129" t="s">
        <v>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51.75" customHeight="1" x14ac:dyDescent="0.2">
      <c r="A2" s="138" t="s">
        <v>12</v>
      </c>
      <c r="B2" s="138" t="s">
        <v>95</v>
      </c>
      <c r="C2" s="138" t="s">
        <v>97</v>
      </c>
      <c r="D2" s="138" t="s">
        <v>15</v>
      </c>
      <c r="E2" s="138" t="s">
        <v>16</v>
      </c>
      <c r="F2" s="140"/>
      <c r="G2" s="124" t="s">
        <v>98</v>
      </c>
      <c r="H2" s="141"/>
      <c r="I2" s="141"/>
      <c r="J2" s="141"/>
      <c r="K2" s="141"/>
      <c r="L2" s="141"/>
      <c r="M2" s="125"/>
      <c r="N2" s="142" t="s">
        <v>102</v>
      </c>
      <c r="O2" s="133" t="s">
        <v>103</v>
      </c>
      <c r="P2" s="133" t="s">
        <v>88</v>
      </c>
      <c r="Q2" s="133" t="s">
        <v>105</v>
      </c>
    </row>
    <row r="3" spans="1:17" ht="90.75" customHeight="1" x14ac:dyDescent="0.2">
      <c r="A3" s="139"/>
      <c r="B3" s="139"/>
      <c r="C3" s="127"/>
      <c r="D3" s="127"/>
      <c r="E3" s="21" t="s">
        <v>99</v>
      </c>
      <c r="F3" s="21" t="s">
        <v>100</v>
      </c>
      <c r="G3" s="21">
        <v>2024</v>
      </c>
      <c r="H3" s="21">
        <v>2025</v>
      </c>
      <c r="I3" s="21">
        <v>2026</v>
      </c>
      <c r="J3" s="21">
        <v>2027</v>
      </c>
      <c r="K3" s="21">
        <v>2028</v>
      </c>
      <c r="L3" s="21">
        <v>2029</v>
      </c>
      <c r="M3" s="40">
        <v>2030</v>
      </c>
      <c r="N3" s="143"/>
      <c r="O3" s="134"/>
      <c r="P3" s="134"/>
      <c r="Q3" s="134"/>
    </row>
    <row r="4" spans="1:17" ht="19.5" customHeight="1" x14ac:dyDescent="0.2">
      <c r="A4" s="19">
        <v>1</v>
      </c>
      <c r="B4" s="19">
        <v>2</v>
      </c>
      <c r="C4" s="19">
        <v>3</v>
      </c>
      <c r="D4" s="19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19">
        <v>14</v>
      </c>
      <c r="O4" s="39">
        <v>15</v>
      </c>
      <c r="P4" s="39">
        <v>16</v>
      </c>
      <c r="Q4" s="39">
        <v>17</v>
      </c>
    </row>
    <row r="5" spans="1:17" ht="18.75" customHeight="1" x14ac:dyDescent="0.2">
      <c r="A5" s="41" t="s">
        <v>9</v>
      </c>
      <c r="B5" s="130" t="s">
        <v>493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17" ht="144" customHeight="1" x14ac:dyDescent="0.2">
      <c r="A6" s="7" t="s">
        <v>32</v>
      </c>
      <c r="B6" s="56" t="s">
        <v>58</v>
      </c>
      <c r="C6" s="9" t="s">
        <v>96</v>
      </c>
      <c r="D6" s="29" t="s">
        <v>54</v>
      </c>
      <c r="E6" s="30" t="s">
        <v>19</v>
      </c>
      <c r="F6" s="9">
        <v>2022</v>
      </c>
      <c r="G6" s="31">
        <v>0.62</v>
      </c>
      <c r="H6" s="31">
        <v>0.25</v>
      </c>
      <c r="I6" s="31">
        <v>0.25</v>
      </c>
      <c r="J6" s="31">
        <v>0.25</v>
      </c>
      <c r="K6" s="31">
        <v>0.25</v>
      </c>
      <c r="L6" s="31">
        <v>0.25</v>
      </c>
      <c r="M6" s="31">
        <v>0.25</v>
      </c>
      <c r="N6" s="37" t="s">
        <v>495</v>
      </c>
      <c r="O6" s="36" t="s">
        <v>18</v>
      </c>
      <c r="P6" s="36" t="s">
        <v>104</v>
      </c>
      <c r="Q6" s="39" t="s">
        <v>92</v>
      </c>
    </row>
    <row r="7" spans="1:17" ht="39" customHeight="1" x14ac:dyDescent="0.25">
      <c r="A7" s="33" t="s">
        <v>45</v>
      </c>
      <c r="B7" s="35" t="s">
        <v>101</v>
      </c>
      <c r="C7" s="36" t="s">
        <v>96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8" t="s">
        <v>96</v>
      </c>
      <c r="O7" s="38" t="s">
        <v>96</v>
      </c>
      <c r="P7" s="38" t="s">
        <v>96</v>
      </c>
      <c r="Q7" s="36" t="s">
        <v>96</v>
      </c>
    </row>
    <row r="8" spans="1:17" ht="36" customHeight="1" x14ac:dyDescent="0.2">
      <c r="A8" s="34" t="s">
        <v>46</v>
      </c>
      <c r="B8" s="135" t="s">
        <v>116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</row>
  </sheetData>
  <mergeCells count="13">
    <mergeCell ref="B8:Q8"/>
    <mergeCell ref="A2:A3"/>
    <mergeCell ref="B2:B3"/>
    <mergeCell ref="C2:C3"/>
    <mergeCell ref="D2:D3"/>
    <mergeCell ref="E2:F2"/>
    <mergeCell ref="G2:M2"/>
    <mergeCell ref="N2:N3"/>
    <mergeCell ref="A1:Q1"/>
    <mergeCell ref="B5:Q5"/>
    <mergeCell ref="O2:O3"/>
    <mergeCell ref="P2:P3"/>
    <mergeCell ref="Q2:Q3"/>
  </mergeCells>
  <pageMargins left="0.3" right="0.3" top="0.39" bottom="0.39" header="0" footer="0"/>
  <pageSetup paperSize="9" scale="78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view="pageBreakPreview" zoomScale="90" zoomScaleNormal="100" zoomScaleSheetLayoutView="90" workbookViewId="0">
      <selection activeCell="B10" sqref="B10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3" t="s">
        <v>163</v>
      </c>
      <c r="D4" s="93" t="s">
        <v>164</v>
      </c>
      <c r="E4" s="93" t="s">
        <v>43</v>
      </c>
      <c r="F4" s="93" t="s">
        <v>44</v>
      </c>
      <c r="G4" s="112"/>
      <c r="H4" s="112"/>
      <c r="I4" s="93" t="s">
        <v>168</v>
      </c>
      <c r="J4" s="93" t="s">
        <v>169</v>
      </c>
      <c r="K4" s="112"/>
      <c r="L4" s="112"/>
      <c r="M4" s="112"/>
      <c r="N4" s="112"/>
    </row>
    <row r="5" spans="1:14" ht="20.25" customHeight="1" x14ac:dyDescent="0.2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93">
        <v>10</v>
      </c>
      <c r="K5" s="93">
        <v>11</v>
      </c>
      <c r="L5" s="93">
        <v>12</v>
      </c>
      <c r="M5" s="93">
        <v>13</v>
      </c>
      <c r="N5" s="93"/>
    </row>
    <row r="6" spans="1:14" ht="15.75" customHeight="1" x14ac:dyDescent="0.2">
      <c r="A6" s="94">
        <v>3</v>
      </c>
      <c r="B6" s="117" t="s">
        <v>491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219" customHeight="1" x14ac:dyDescent="0.2">
      <c r="A7" s="88" t="s">
        <v>61</v>
      </c>
      <c r="B7" s="92" t="s">
        <v>259</v>
      </c>
      <c r="C7" s="83">
        <v>45292</v>
      </c>
      <c r="D7" s="83">
        <v>47848</v>
      </c>
      <c r="E7" s="94" t="s">
        <v>180</v>
      </c>
      <c r="F7" s="94" t="s">
        <v>180</v>
      </c>
      <c r="G7" s="94" t="s">
        <v>199</v>
      </c>
      <c r="H7" s="94" t="s">
        <v>96</v>
      </c>
      <c r="I7" s="94" t="s">
        <v>96</v>
      </c>
      <c r="J7" s="94" t="s">
        <v>96</v>
      </c>
      <c r="K7" s="74">
        <f>'Фин 3'!J6</f>
        <v>652415.85599999991</v>
      </c>
      <c r="L7" s="94" t="s">
        <v>64</v>
      </c>
      <c r="M7" s="159" t="s">
        <v>19</v>
      </c>
      <c r="N7" s="159"/>
    </row>
    <row r="8" spans="1:14" ht="143.25" customHeight="1" x14ac:dyDescent="0.2">
      <c r="A8" s="94" t="s">
        <v>77</v>
      </c>
      <c r="B8" s="92" t="s">
        <v>261</v>
      </c>
      <c r="C8" s="83">
        <v>45292</v>
      </c>
      <c r="D8" s="83">
        <v>45657</v>
      </c>
      <c r="E8" s="94" t="s">
        <v>180</v>
      </c>
      <c r="F8" s="94" t="s">
        <v>180</v>
      </c>
      <c r="G8" s="94" t="s">
        <v>199</v>
      </c>
      <c r="H8" s="94" t="s">
        <v>96</v>
      </c>
      <c r="I8" s="94" t="s">
        <v>96</v>
      </c>
      <c r="J8" s="94" t="s">
        <v>96</v>
      </c>
      <c r="K8" s="74">
        <f>'Фин 3'!C6</f>
        <v>40616.228000000003</v>
      </c>
      <c r="L8" s="94" t="s">
        <v>262</v>
      </c>
      <c r="M8" s="159" t="s">
        <v>19</v>
      </c>
      <c r="N8" s="159"/>
    </row>
    <row r="9" spans="1:14" ht="111" customHeight="1" x14ac:dyDescent="0.2">
      <c r="A9" s="94" t="s">
        <v>266</v>
      </c>
      <c r="B9" s="92" t="s">
        <v>176</v>
      </c>
      <c r="C9" s="94" t="s">
        <v>96</v>
      </c>
      <c r="D9" s="87">
        <v>45292</v>
      </c>
      <c r="E9" s="94" t="s">
        <v>180</v>
      </c>
      <c r="F9" s="94" t="s">
        <v>267</v>
      </c>
      <c r="G9" s="94" t="s">
        <v>197</v>
      </c>
      <c r="H9" s="94" t="s">
        <v>96</v>
      </c>
      <c r="I9" s="94" t="s">
        <v>96</v>
      </c>
      <c r="J9" s="94" t="s">
        <v>96</v>
      </c>
      <c r="K9" s="94" t="s">
        <v>96</v>
      </c>
      <c r="L9" s="94" t="s">
        <v>177</v>
      </c>
      <c r="M9" s="159" t="s">
        <v>19</v>
      </c>
      <c r="N9" s="159"/>
    </row>
    <row r="10" spans="1:14" ht="132" customHeight="1" x14ac:dyDescent="0.2">
      <c r="A10" s="94" t="s">
        <v>267</v>
      </c>
      <c r="B10" s="92" t="s">
        <v>497</v>
      </c>
      <c r="C10" s="36" t="s">
        <v>96</v>
      </c>
      <c r="D10" s="84">
        <v>45641</v>
      </c>
      <c r="E10" s="94" t="s">
        <v>266</v>
      </c>
      <c r="F10" s="94" t="s">
        <v>271</v>
      </c>
      <c r="G10" s="86" t="s">
        <v>198</v>
      </c>
      <c r="H10" s="94" t="s">
        <v>96</v>
      </c>
      <c r="I10" s="94" t="s">
        <v>96</v>
      </c>
      <c r="J10" s="94" t="s">
        <v>96</v>
      </c>
      <c r="K10" s="94" t="s">
        <v>96</v>
      </c>
      <c r="L10" s="36" t="s">
        <v>179</v>
      </c>
      <c r="M10" s="159" t="s">
        <v>19</v>
      </c>
      <c r="N10" s="159"/>
    </row>
    <row r="11" spans="1:14" ht="84" customHeight="1" x14ac:dyDescent="0.2">
      <c r="A11" s="94" t="s">
        <v>271</v>
      </c>
      <c r="B11" s="92" t="s">
        <v>181</v>
      </c>
      <c r="C11" s="36" t="s">
        <v>96</v>
      </c>
      <c r="D11" s="85">
        <v>45646</v>
      </c>
      <c r="E11" s="94" t="s">
        <v>267</v>
      </c>
      <c r="F11" s="94" t="s">
        <v>268</v>
      </c>
      <c r="G11" s="86" t="s">
        <v>197</v>
      </c>
      <c r="H11" s="94" t="s">
        <v>96</v>
      </c>
      <c r="I11" s="94" t="s">
        <v>96</v>
      </c>
      <c r="J11" s="94" t="s">
        <v>96</v>
      </c>
      <c r="K11" s="94" t="s">
        <v>96</v>
      </c>
      <c r="L11" s="36" t="s">
        <v>182</v>
      </c>
      <c r="M11" s="159" t="s">
        <v>19</v>
      </c>
      <c r="N11" s="159"/>
    </row>
    <row r="12" spans="1:14" ht="117" customHeight="1" x14ac:dyDescent="0.2">
      <c r="A12" s="94" t="s">
        <v>268</v>
      </c>
      <c r="B12" s="92" t="s">
        <v>183</v>
      </c>
      <c r="C12" s="36" t="s">
        <v>96</v>
      </c>
      <c r="D12" s="84">
        <v>45657</v>
      </c>
      <c r="E12" s="94" t="s">
        <v>271</v>
      </c>
      <c r="F12" s="94" t="s">
        <v>180</v>
      </c>
      <c r="G12" s="94" t="s">
        <v>197</v>
      </c>
      <c r="H12" s="94" t="s">
        <v>96</v>
      </c>
      <c r="I12" s="94" t="s">
        <v>96</v>
      </c>
      <c r="J12" s="94" t="s">
        <v>96</v>
      </c>
      <c r="K12" s="94" t="s">
        <v>96</v>
      </c>
      <c r="L12" s="86" t="s">
        <v>184</v>
      </c>
      <c r="M12" s="159" t="s">
        <v>19</v>
      </c>
      <c r="N12" s="159"/>
    </row>
    <row r="13" spans="1:14" ht="110.25" x14ac:dyDescent="0.2">
      <c r="A13" s="94" t="s">
        <v>269</v>
      </c>
      <c r="B13" s="92" t="s">
        <v>238</v>
      </c>
      <c r="C13" s="36" t="s">
        <v>96</v>
      </c>
      <c r="D13" s="84">
        <v>45505</v>
      </c>
      <c r="E13" s="94" t="s">
        <v>180</v>
      </c>
      <c r="F13" s="94" t="s">
        <v>270</v>
      </c>
      <c r="G13" s="94" t="s">
        <v>196</v>
      </c>
      <c r="H13" s="94" t="s">
        <v>96</v>
      </c>
      <c r="I13" s="94" t="s">
        <v>96</v>
      </c>
      <c r="J13" s="94" t="s">
        <v>96</v>
      </c>
      <c r="K13" s="94" t="s">
        <v>96</v>
      </c>
      <c r="L13" s="86" t="s">
        <v>185</v>
      </c>
      <c r="M13" s="159" t="s">
        <v>19</v>
      </c>
      <c r="N13" s="159"/>
    </row>
    <row r="14" spans="1:14" ht="78.75" x14ac:dyDescent="0.2">
      <c r="A14" s="94" t="s">
        <v>270</v>
      </c>
      <c r="B14" s="92" t="s">
        <v>187</v>
      </c>
      <c r="C14" s="36" t="s">
        <v>96</v>
      </c>
      <c r="D14" s="84">
        <v>45536</v>
      </c>
      <c r="E14" s="94" t="s">
        <v>269</v>
      </c>
      <c r="F14" s="94" t="s">
        <v>274</v>
      </c>
      <c r="G14" s="94" t="s">
        <v>195</v>
      </c>
      <c r="H14" s="94" t="s">
        <v>96</v>
      </c>
      <c r="I14" s="94" t="s">
        <v>96</v>
      </c>
      <c r="J14" s="94" t="s">
        <v>96</v>
      </c>
      <c r="K14" s="94" t="s">
        <v>96</v>
      </c>
      <c r="L14" s="86" t="s">
        <v>186</v>
      </c>
      <c r="M14" s="159" t="s">
        <v>19</v>
      </c>
      <c r="N14" s="15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15.75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15.75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</sheetData>
  <mergeCells count="21">
    <mergeCell ref="M9:N9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L3:L4"/>
    <mergeCell ref="M3:N4"/>
    <mergeCell ref="B6:N6"/>
    <mergeCell ref="M7:N7"/>
    <mergeCell ref="M8:N8"/>
    <mergeCell ref="M10:N10"/>
    <mergeCell ref="M11:N11"/>
    <mergeCell ref="M12:N12"/>
    <mergeCell ref="M13:N13"/>
    <mergeCell ref="M14:N14"/>
  </mergeCells>
  <pageMargins left="0.2" right="0.2" top="0.39" bottom="0.39" header="0" footer="0"/>
  <pageSetup paperSize="9" scale="6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6" t="s">
        <v>163</v>
      </c>
      <c r="D4" s="96" t="s">
        <v>164</v>
      </c>
      <c r="E4" s="96" t="s">
        <v>43</v>
      </c>
      <c r="F4" s="96" t="s">
        <v>44</v>
      </c>
      <c r="G4" s="112"/>
      <c r="H4" s="112"/>
      <c r="I4" s="96" t="s">
        <v>168</v>
      </c>
      <c r="J4" s="96" t="s">
        <v>169</v>
      </c>
      <c r="K4" s="112"/>
      <c r="L4" s="112"/>
      <c r="M4" s="112"/>
      <c r="N4" s="112"/>
    </row>
    <row r="5" spans="1:14" ht="20.25" customHeight="1" x14ac:dyDescent="0.2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/>
    </row>
    <row r="6" spans="1:14" ht="143.25" customHeight="1" x14ac:dyDescent="0.2">
      <c r="A6" s="97" t="s">
        <v>78</v>
      </c>
      <c r="B6" s="95" t="s">
        <v>273</v>
      </c>
      <c r="C6" s="83">
        <v>45658</v>
      </c>
      <c r="D6" s="83">
        <v>46022</v>
      </c>
      <c r="E6" s="97" t="s">
        <v>180</v>
      </c>
      <c r="F6" s="97" t="s">
        <v>180</v>
      </c>
      <c r="G6" s="97" t="s">
        <v>199</v>
      </c>
      <c r="H6" s="97" t="s">
        <v>96</v>
      </c>
      <c r="I6" s="97" t="s">
        <v>96</v>
      </c>
      <c r="J6" s="97" t="s">
        <v>96</v>
      </c>
      <c r="K6" s="74">
        <f>'Фин 3'!D6</f>
        <v>40616.228000000003</v>
      </c>
      <c r="L6" s="97" t="s">
        <v>272</v>
      </c>
      <c r="M6" s="159" t="s">
        <v>19</v>
      </c>
      <c r="N6" s="159"/>
    </row>
    <row r="7" spans="1:14" ht="111" customHeight="1" x14ac:dyDescent="0.2">
      <c r="A7" s="97" t="s">
        <v>274</v>
      </c>
      <c r="B7" s="95" t="s">
        <v>176</v>
      </c>
      <c r="C7" s="97" t="s">
        <v>96</v>
      </c>
      <c r="D7" s="87">
        <v>45658</v>
      </c>
      <c r="E7" s="97" t="s">
        <v>270</v>
      </c>
      <c r="F7" s="97" t="s">
        <v>275</v>
      </c>
      <c r="G7" s="97" t="s">
        <v>197</v>
      </c>
      <c r="H7" s="97" t="s">
        <v>96</v>
      </c>
      <c r="I7" s="97" t="s">
        <v>96</v>
      </c>
      <c r="J7" s="97" t="s">
        <v>96</v>
      </c>
      <c r="K7" s="97" t="s">
        <v>96</v>
      </c>
      <c r="L7" s="97" t="s">
        <v>177</v>
      </c>
      <c r="M7" s="159" t="s">
        <v>19</v>
      </c>
      <c r="N7" s="159"/>
    </row>
    <row r="8" spans="1:14" ht="135.75" customHeight="1" x14ac:dyDescent="0.2">
      <c r="A8" s="97" t="s">
        <v>275</v>
      </c>
      <c r="B8" s="95" t="s">
        <v>498</v>
      </c>
      <c r="C8" s="36" t="s">
        <v>96</v>
      </c>
      <c r="D8" s="84">
        <v>46006</v>
      </c>
      <c r="E8" s="97" t="s">
        <v>274</v>
      </c>
      <c r="F8" s="97" t="s">
        <v>276</v>
      </c>
      <c r="G8" s="86" t="s">
        <v>198</v>
      </c>
      <c r="H8" s="97" t="s">
        <v>96</v>
      </c>
      <c r="I8" s="97" t="s">
        <v>96</v>
      </c>
      <c r="J8" s="97" t="s">
        <v>96</v>
      </c>
      <c r="K8" s="97" t="s">
        <v>96</v>
      </c>
      <c r="L8" s="36" t="s">
        <v>179</v>
      </c>
      <c r="M8" s="159" t="s">
        <v>19</v>
      </c>
      <c r="N8" s="159"/>
    </row>
    <row r="9" spans="1:14" ht="84" customHeight="1" x14ac:dyDescent="0.2">
      <c r="A9" s="97" t="s">
        <v>276</v>
      </c>
      <c r="B9" s="95" t="s">
        <v>181</v>
      </c>
      <c r="C9" s="36" t="s">
        <v>96</v>
      </c>
      <c r="D9" s="85">
        <v>46011</v>
      </c>
      <c r="E9" s="97" t="s">
        <v>275</v>
      </c>
      <c r="F9" s="97" t="s">
        <v>277</v>
      </c>
      <c r="G9" s="86" t="s">
        <v>197</v>
      </c>
      <c r="H9" s="97" t="s">
        <v>96</v>
      </c>
      <c r="I9" s="97" t="s">
        <v>96</v>
      </c>
      <c r="J9" s="97" t="s">
        <v>96</v>
      </c>
      <c r="K9" s="97" t="s">
        <v>96</v>
      </c>
      <c r="L9" s="36" t="s">
        <v>182</v>
      </c>
      <c r="M9" s="159" t="s">
        <v>19</v>
      </c>
      <c r="N9" s="159"/>
    </row>
    <row r="10" spans="1:14" ht="117" customHeight="1" x14ac:dyDescent="0.2">
      <c r="A10" s="97" t="s">
        <v>277</v>
      </c>
      <c r="B10" s="95" t="s">
        <v>183</v>
      </c>
      <c r="C10" s="36" t="s">
        <v>96</v>
      </c>
      <c r="D10" s="84">
        <v>45657</v>
      </c>
      <c r="E10" s="97" t="s">
        <v>276</v>
      </c>
      <c r="F10" s="97" t="s">
        <v>180</v>
      </c>
      <c r="G10" s="97" t="s">
        <v>197</v>
      </c>
      <c r="H10" s="97" t="s">
        <v>96</v>
      </c>
      <c r="I10" s="97" t="s">
        <v>96</v>
      </c>
      <c r="J10" s="97" t="s">
        <v>96</v>
      </c>
      <c r="K10" s="97" t="s">
        <v>96</v>
      </c>
      <c r="L10" s="86" t="s">
        <v>184</v>
      </c>
      <c r="M10" s="159" t="s">
        <v>19</v>
      </c>
      <c r="N10" s="159"/>
    </row>
    <row r="11" spans="1:14" ht="118.5" customHeight="1" x14ac:dyDescent="0.2">
      <c r="A11" s="97" t="s">
        <v>278</v>
      </c>
      <c r="B11" s="95" t="s">
        <v>238</v>
      </c>
      <c r="C11" s="36" t="s">
        <v>96</v>
      </c>
      <c r="D11" s="84">
        <v>45870</v>
      </c>
      <c r="E11" s="97" t="s">
        <v>180</v>
      </c>
      <c r="F11" s="97" t="s">
        <v>279</v>
      </c>
      <c r="G11" s="97" t="s">
        <v>196</v>
      </c>
      <c r="H11" s="97" t="s">
        <v>96</v>
      </c>
      <c r="I11" s="97" t="s">
        <v>96</v>
      </c>
      <c r="J11" s="97" t="s">
        <v>96</v>
      </c>
      <c r="K11" s="97" t="s">
        <v>96</v>
      </c>
      <c r="L11" s="86" t="s">
        <v>185</v>
      </c>
      <c r="M11" s="159" t="s">
        <v>19</v>
      </c>
      <c r="N11" s="159"/>
    </row>
    <row r="12" spans="1:14" ht="78.75" x14ac:dyDescent="0.2">
      <c r="A12" s="97" t="s">
        <v>279</v>
      </c>
      <c r="B12" s="95" t="s">
        <v>187</v>
      </c>
      <c r="C12" s="36" t="s">
        <v>96</v>
      </c>
      <c r="D12" s="84">
        <v>45901</v>
      </c>
      <c r="E12" s="97" t="s">
        <v>278</v>
      </c>
      <c r="F12" s="97" t="s">
        <v>288</v>
      </c>
      <c r="G12" s="97" t="s">
        <v>195</v>
      </c>
      <c r="H12" s="97" t="s">
        <v>96</v>
      </c>
      <c r="I12" s="97" t="s">
        <v>96</v>
      </c>
      <c r="J12" s="97" t="s">
        <v>96</v>
      </c>
      <c r="K12" s="97" t="s">
        <v>96</v>
      </c>
      <c r="L12" s="8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M8:N8"/>
    <mergeCell ref="M9:N9"/>
    <mergeCell ref="M10:N10"/>
    <mergeCell ref="M11:N11"/>
    <mergeCell ref="M12:N12"/>
    <mergeCell ref="L3:L4"/>
    <mergeCell ref="M3:N4"/>
    <mergeCell ref="M6:N6"/>
    <mergeCell ref="M7:N7"/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</mergeCells>
  <pageMargins left="0.2" right="0.2" top="0.39" bottom="0.39" header="0" footer="0"/>
  <pageSetup paperSize="9" scale="6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79</v>
      </c>
      <c r="B6" s="98" t="s">
        <v>448</v>
      </c>
      <c r="C6" s="83">
        <v>46023</v>
      </c>
      <c r="D6" s="83">
        <v>46387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3'!E6</f>
        <v>105455.9</v>
      </c>
      <c r="L6" s="100" t="s">
        <v>447</v>
      </c>
      <c r="M6" s="159" t="s">
        <v>19</v>
      </c>
      <c r="N6" s="159"/>
    </row>
    <row r="7" spans="1:14" ht="111" customHeight="1" x14ac:dyDescent="0.2">
      <c r="A7" s="100" t="s">
        <v>288</v>
      </c>
      <c r="B7" s="98" t="s">
        <v>176</v>
      </c>
      <c r="C7" s="100" t="s">
        <v>96</v>
      </c>
      <c r="D7" s="87">
        <v>46023</v>
      </c>
      <c r="E7" s="100" t="s">
        <v>279</v>
      </c>
      <c r="F7" s="100" t="s">
        <v>449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135.75" customHeight="1" x14ac:dyDescent="0.2">
      <c r="A8" s="100" t="s">
        <v>449</v>
      </c>
      <c r="B8" s="98" t="s">
        <v>499</v>
      </c>
      <c r="C8" s="36" t="s">
        <v>96</v>
      </c>
      <c r="D8" s="84">
        <v>46371</v>
      </c>
      <c r="E8" s="100" t="s">
        <v>288</v>
      </c>
      <c r="F8" s="100" t="s">
        <v>450</v>
      </c>
      <c r="G8" s="86" t="s">
        <v>198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179</v>
      </c>
      <c r="M8" s="159" t="s">
        <v>19</v>
      </c>
      <c r="N8" s="159"/>
    </row>
    <row r="9" spans="1:14" ht="84" customHeight="1" x14ac:dyDescent="0.2">
      <c r="A9" s="100" t="s">
        <v>450</v>
      </c>
      <c r="B9" s="98" t="s">
        <v>181</v>
      </c>
      <c r="C9" s="36" t="s">
        <v>96</v>
      </c>
      <c r="D9" s="85">
        <v>46376</v>
      </c>
      <c r="E9" s="100" t="s">
        <v>449</v>
      </c>
      <c r="F9" s="100" t="s">
        <v>451</v>
      </c>
      <c r="G9" s="86" t="s">
        <v>197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182</v>
      </c>
      <c r="M9" s="159" t="s">
        <v>19</v>
      </c>
      <c r="N9" s="159"/>
    </row>
    <row r="10" spans="1:14" ht="117" customHeight="1" x14ac:dyDescent="0.2">
      <c r="A10" s="100" t="s">
        <v>451</v>
      </c>
      <c r="B10" s="98" t="s">
        <v>183</v>
      </c>
      <c r="C10" s="36" t="s">
        <v>96</v>
      </c>
      <c r="D10" s="84">
        <v>46387</v>
      </c>
      <c r="E10" s="100" t="s">
        <v>450</v>
      </c>
      <c r="F10" s="100" t="s">
        <v>180</v>
      </c>
      <c r="G10" s="100" t="s">
        <v>197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184</v>
      </c>
      <c r="M10" s="159" t="s">
        <v>19</v>
      </c>
      <c r="N10" s="159"/>
    </row>
    <row r="11" spans="1:14" ht="118.5" customHeight="1" x14ac:dyDescent="0.2">
      <c r="A11" s="100" t="s">
        <v>452</v>
      </c>
      <c r="B11" s="98" t="s">
        <v>238</v>
      </c>
      <c r="C11" s="36" t="s">
        <v>96</v>
      </c>
      <c r="D11" s="84">
        <v>46235</v>
      </c>
      <c r="E11" s="100" t="s">
        <v>180</v>
      </c>
      <c r="F11" s="100" t="s">
        <v>453</v>
      </c>
      <c r="G11" s="100" t="s">
        <v>196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185</v>
      </c>
      <c r="M11" s="159" t="s">
        <v>19</v>
      </c>
      <c r="N11" s="159"/>
    </row>
    <row r="12" spans="1:14" ht="78.75" x14ac:dyDescent="0.2">
      <c r="A12" s="100" t="s">
        <v>453</v>
      </c>
      <c r="B12" s="98" t="s">
        <v>187</v>
      </c>
      <c r="C12" s="36" t="s">
        <v>96</v>
      </c>
      <c r="D12" s="84">
        <v>46266</v>
      </c>
      <c r="E12" s="100" t="s">
        <v>452</v>
      </c>
      <c r="F12" s="100" t="s">
        <v>454</v>
      </c>
      <c r="G12" s="100" t="s">
        <v>195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157</v>
      </c>
      <c r="B6" s="98" t="s">
        <v>455</v>
      </c>
      <c r="C6" s="83">
        <v>46388</v>
      </c>
      <c r="D6" s="83">
        <v>46752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3'!F6</f>
        <v>109674.2</v>
      </c>
      <c r="L6" s="100" t="s">
        <v>456</v>
      </c>
      <c r="M6" s="159" t="s">
        <v>19</v>
      </c>
      <c r="N6" s="159"/>
    </row>
    <row r="7" spans="1:14" ht="111" customHeight="1" x14ac:dyDescent="0.2">
      <c r="A7" s="100" t="s">
        <v>454</v>
      </c>
      <c r="B7" s="98" t="s">
        <v>176</v>
      </c>
      <c r="C7" s="100" t="s">
        <v>96</v>
      </c>
      <c r="D7" s="87">
        <v>46388</v>
      </c>
      <c r="E7" s="100" t="s">
        <v>453</v>
      </c>
      <c r="F7" s="100" t="s">
        <v>457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135.75" customHeight="1" x14ac:dyDescent="0.2">
      <c r="A8" s="100" t="s">
        <v>457</v>
      </c>
      <c r="B8" s="98" t="s">
        <v>500</v>
      </c>
      <c r="C8" s="36" t="s">
        <v>96</v>
      </c>
      <c r="D8" s="84">
        <v>46736</v>
      </c>
      <c r="E8" s="100" t="s">
        <v>454</v>
      </c>
      <c r="F8" s="100" t="s">
        <v>458</v>
      </c>
      <c r="G8" s="86" t="s">
        <v>198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179</v>
      </c>
      <c r="M8" s="159" t="s">
        <v>19</v>
      </c>
      <c r="N8" s="159"/>
    </row>
    <row r="9" spans="1:14" ht="84" customHeight="1" x14ac:dyDescent="0.2">
      <c r="A9" s="100" t="s">
        <v>458</v>
      </c>
      <c r="B9" s="98" t="s">
        <v>181</v>
      </c>
      <c r="C9" s="36" t="s">
        <v>96</v>
      </c>
      <c r="D9" s="85">
        <v>46741</v>
      </c>
      <c r="E9" s="100" t="s">
        <v>457</v>
      </c>
      <c r="F9" s="100" t="s">
        <v>459</v>
      </c>
      <c r="G9" s="86" t="s">
        <v>197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182</v>
      </c>
      <c r="M9" s="159" t="s">
        <v>19</v>
      </c>
      <c r="N9" s="159"/>
    </row>
    <row r="10" spans="1:14" ht="117" customHeight="1" x14ac:dyDescent="0.2">
      <c r="A10" s="100" t="s">
        <v>459</v>
      </c>
      <c r="B10" s="98" t="s">
        <v>183</v>
      </c>
      <c r="C10" s="36" t="s">
        <v>96</v>
      </c>
      <c r="D10" s="84">
        <v>46752</v>
      </c>
      <c r="E10" s="100" t="s">
        <v>458</v>
      </c>
      <c r="F10" s="100" t="s">
        <v>180</v>
      </c>
      <c r="G10" s="100" t="s">
        <v>197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184</v>
      </c>
      <c r="M10" s="159" t="s">
        <v>19</v>
      </c>
      <c r="N10" s="159"/>
    </row>
    <row r="11" spans="1:14" ht="118.5" customHeight="1" x14ac:dyDescent="0.2">
      <c r="A11" s="100" t="s">
        <v>460</v>
      </c>
      <c r="B11" s="98" t="s">
        <v>238</v>
      </c>
      <c r="C11" s="36" t="s">
        <v>96</v>
      </c>
      <c r="D11" s="84">
        <v>46600</v>
      </c>
      <c r="E11" s="100" t="s">
        <v>180</v>
      </c>
      <c r="F11" s="100" t="s">
        <v>461</v>
      </c>
      <c r="G11" s="100" t="s">
        <v>196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185</v>
      </c>
      <c r="M11" s="159" t="s">
        <v>19</v>
      </c>
      <c r="N11" s="159"/>
    </row>
    <row r="12" spans="1:14" ht="78.75" x14ac:dyDescent="0.2">
      <c r="A12" s="100" t="s">
        <v>461</v>
      </c>
      <c r="B12" s="98" t="s">
        <v>187</v>
      </c>
      <c r="C12" s="36" t="s">
        <v>96</v>
      </c>
      <c r="D12" s="84">
        <v>46631</v>
      </c>
      <c r="E12" s="100" t="s">
        <v>460</v>
      </c>
      <c r="F12" s="100" t="s">
        <v>462</v>
      </c>
      <c r="G12" s="100" t="s">
        <v>195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465</v>
      </c>
      <c r="B6" s="98" t="s">
        <v>463</v>
      </c>
      <c r="C6" s="83">
        <v>46753</v>
      </c>
      <c r="D6" s="83">
        <v>47118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3'!G6</f>
        <v>114061.1</v>
      </c>
      <c r="L6" s="100" t="s">
        <v>464</v>
      </c>
      <c r="M6" s="159" t="s">
        <v>19</v>
      </c>
      <c r="N6" s="159"/>
    </row>
    <row r="7" spans="1:14" ht="111" customHeight="1" x14ac:dyDescent="0.2">
      <c r="A7" s="100" t="s">
        <v>462</v>
      </c>
      <c r="B7" s="98" t="s">
        <v>176</v>
      </c>
      <c r="C7" s="100" t="s">
        <v>96</v>
      </c>
      <c r="D7" s="87">
        <v>46753</v>
      </c>
      <c r="E7" s="100" t="s">
        <v>461</v>
      </c>
      <c r="F7" s="100" t="s">
        <v>466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135.75" customHeight="1" x14ac:dyDescent="0.2">
      <c r="A8" s="100" t="s">
        <v>466</v>
      </c>
      <c r="B8" s="98" t="s">
        <v>501</v>
      </c>
      <c r="C8" s="36" t="s">
        <v>96</v>
      </c>
      <c r="D8" s="84">
        <v>47102</v>
      </c>
      <c r="E8" s="100" t="s">
        <v>462</v>
      </c>
      <c r="F8" s="100" t="s">
        <v>467</v>
      </c>
      <c r="G8" s="86" t="s">
        <v>198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179</v>
      </c>
      <c r="M8" s="159" t="s">
        <v>19</v>
      </c>
      <c r="N8" s="159"/>
    </row>
    <row r="9" spans="1:14" ht="84" customHeight="1" x14ac:dyDescent="0.2">
      <c r="A9" s="100" t="s">
        <v>467</v>
      </c>
      <c r="B9" s="98" t="s">
        <v>181</v>
      </c>
      <c r="C9" s="36" t="s">
        <v>96</v>
      </c>
      <c r="D9" s="85">
        <v>47107</v>
      </c>
      <c r="E9" s="100" t="s">
        <v>466</v>
      </c>
      <c r="F9" s="100" t="s">
        <v>468</v>
      </c>
      <c r="G9" s="86" t="s">
        <v>197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182</v>
      </c>
      <c r="M9" s="159" t="s">
        <v>19</v>
      </c>
      <c r="N9" s="159"/>
    </row>
    <row r="10" spans="1:14" ht="117" customHeight="1" x14ac:dyDescent="0.2">
      <c r="A10" s="100" t="s">
        <v>468</v>
      </c>
      <c r="B10" s="98" t="s">
        <v>183</v>
      </c>
      <c r="C10" s="36" t="s">
        <v>96</v>
      </c>
      <c r="D10" s="84">
        <v>47118</v>
      </c>
      <c r="E10" s="100" t="s">
        <v>467</v>
      </c>
      <c r="F10" s="100" t="s">
        <v>180</v>
      </c>
      <c r="G10" s="100" t="s">
        <v>197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184</v>
      </c>
      <c r="M10" s="159" t="s">
        <v>19</v>
      </c>
      <c r="N10" s="159"/>
    </row>
    <row r="11" spans="1:14" ht="118.5" customHeight="1" x14ac:dyDescent="0.2">
      <c r="A11" s="100" t="s">
        <v>469</v>
      </c>
      <c r="B11" s="98" t="s">
        <v>238</v>
      </c>
      <c r="C11" s="36" t="s">
        <v>96</v>
      </c>
      <c r="D11" s="84">
        <v>46966</v>
      </c>
      <c r="E11" s="100" t="s">
        <v>180</v>
      </c>
      <c r="F11" s="100" t="s">
        <v>470</v>
      </c>
      <c r="G11" s="100" t="s">
        <v>196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185</v>
      </c>
      <c r="M11" s="159" t="s">
        <v>19</v>
      </c>
      <c r="N11" s="159"/>
    </row>
    <row r="12" spans="1:14" ht="78.75" x14ac:dyDescent="0.2">
      <c r="A12" s="100" t="s">
        <v>470</v>
      </c>
      <c r="B12" s="98" t="s">
        <v>187</v>
      </c>
      <c r="C12" s="36" t="s">
        <v>96</v>
      </c>
      <c r="D12" s="84">
        <v>46997</v>
      </c>
      <c r="E12" s="100" t="s">
        <v>469</v>
      </c>
      <c r="F12" s="100" t="s">
        <v>471</v>
      </c>
      <c r="G12" s="100" t="s">
        <v>195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B8" sqref="B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43.25" customHeight="1" x14ac:dyDescent="0.2">
      <c r="A6" s="100" t="s">
        <v>474</v>
      </c>
      <c r="B6" s="98" t="s">
        <v>473</v>
      </c>
      <c r="C6" s="83">
        <v>47119</v>
      </c>
      <c r="D6" s="83">
        <v>47483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3'!H6</f>
        <v>118623.6</v>
      </c>
      <c r="L6" s="100" t="s">
        <v>472</v>
      </c>
      <c r="M6" s="159" t="s">
        <v>19</v>
      </c>
      <c r="N6" s="159"/>
    </row>
    <row r="7" spans="1:14" ht="111" customHeight="1" x14ac:dyDescent="0.2">
      <c r="A7" s="100" t="s">
        <v>471</v>
      </c>
      <c r="B7" s="98" t="s">
        <v>176</v>
      </c>
      <c r="C7" s="100" t="s">
        <v>96</v>
      </c>
      <c r="D7" s="87">
        <v>47119</v>
      </c>
      <c r="E7" s="100" t="s">
        <v>470</v>
      </c>
      <c r="F7" s="100" t="s">
        <v>475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135.75" customHeight="1" x14ac:dyDescent="0.2">
      <c r="A8" s="100" t="s">
        <v>475</v>
      </c>
      <c r="B8" s="98" t="s">
        <v>502</v>
      </c>
      <c r="C8" s="36" t="s">
        <v>96</v>
      </c>
      <c r="D8" s="84">
        <v>47467</v>
      </c>
      <c r="E8" s="100" t="s">
        <v>471</v>
      </c>
      <c r="F8" s="100" t="s">
        <v>476</v>
      </c>
      <c r="G8" s="86" t="s">
        <v>198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179</v>
      </c>
      <c r="M8" s="159" t="s">
        <v>19</v>
      </c>
      <c r="N8" s="159"/>
    </row>
    <row r="9" spans="1:14" ht="84" customHeight="1" x14ac:dyDescent="0.2">
      <c r="A9" s="100" t="s">
        <v>476</v>
      </c>
      <c r="B9" s="98" t="s">
        <v>181</v>
      </c>
      <c r="C9" s="36" t="s">
        <v>96</v>
      </c>
      <c r="D9" s="85">
        <v>47472</v>
      </c>
      <c r="E9" s="100" t="s">
        <v>475</v>
      </c>
      <c r="F9" s="100" t="s">
        <v>477</v>
      </c>
      <c r="G9" s="86" t="s">
        <v>197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182</v>
      </c>
      <c r="M9" s="159" t="s">
        <v>19</v>
      </c>
      <c r="N9" s="159"/>
    </row>
    <row r="10" spans="1:14" ht="117" customHeight="1" x14ac:dyDescent="0.2">
      <c r="A10" s="100" t="s">
        <v>477</v>
      </c>
      <c r="B10" s="98" t="s">
        <v>183</v>
      </c>
      <c r="C10" s="36" t="s">
        <v>96</v>
      </c>
      <c r="D10" s="84">
        <v>47118</v>
      </c>
      <c r="E10" s="100" t="s">
        <v>476</v>
      </c>
      <c r="F10" s="100" t="s">
        <v>180</v>
      </c>
      <c r="G10" s="100" t="s">
        <v>197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184</v>
      </c>
      <c r="M10" s="159" t="s">
        <v>19</v>
      </c>
      <c r="N10" s="159"/>
    </row>
    <row r="11" spans="1:14" ht="118.5" customHeight="1" x14ac:dyDescent="0.2">
      <c r="A11" s="100" t="s">
        <v>478</v>
      </c>
      <c r="B11" s="98" t="s">
        <v>238</v>
      </c>
      <c r="C11" s="36" t="s">
        <v>96</v>
      </c>
      <c r="D11" s="84">
        <v>47331</v>
      </c>
      <c r="E11" s="100" t="s">
        <v>180</v>
      </c>
      <c r="F11" s="100" t="s">
        <v>479</v>
      </c>
      <c r="G11" s="100" t="s">
        <v>196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185</v>
      </c>
      <c r="M11" s="159" t="s">
        <v>19</v>
      </c>
      <c r="N11" s="159"/>
    </row>
    <row r="12" spans="1:14" ht="78.75" x14ac:dyDescent="0.2">
      <c r="A12" s="100" t="s">
        <v>479</v>
      </c>
      <c r="B12" s="98" t="s">
        <v>187</v>
      </c>
      <c r="C12" s="36" t="s">
        <v>96</v>
      </c>
      <c r="D12" s="84">
        <v>47362</v>
      </c>
      <c r="E12" s="100" t="s">
        <v>478</v>
      </c>
      <c r="F12" s="100" t="s">
        <v>480</v>
      </c>
      <c r="G12" s="100" t="s">
        <v>195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90" zoomScaleNormal="100" zoomScaleSheetLayoutView="90" workbookViewId="0">
      <selection activeCell="D8" sqref="D8"/>
    </sheetView>
  </sheetViews>
  <sheetFormatPr defaultRowHeight="12.75" x14ac:dyDescent="0.2"/>
  <cols>
    <col min="1" max="1" width="10.42578125" customWidth="1"/>
    <col min="2" max="2" width="32.140625" customWidth="1"/>
    <col min="3" max="3" width="11.42578125" customWidth="1"/>
    <col min="4" max="4" width="11.28515625" customWidth="1"/>
    <col min="5" max="6" width="14.42578125" customWidth="1"/>
    <col min="7" max="7" width="17.5703125" customWidth="1"/>
    <col min="8" max="8" width="16.85546875" customWidth="1"/>
    <col min="9" max="9" width="12.42578125" customWidth="1"/>
    <col min="10" max="10" width="10.42578125" customWidth="1"/>
    <col min="11" max="11" width="16.28515625" customWidth="1"/>
    <col min="12" max="12" width="32.85546875" customWidth="1"/>
    <col min="13" max="13" width="11.5703125" customWidth="1"/>
    <col min="14" max="14" width="0.140625" customWidth="1"/>
  </cols>
  <sheetData>
    <row r="1" spans="1:14" ht="53.25" customHeight="1" x14ac:dyDescent="0.2">
      <c r="J1" s="158" t="s">
        <v>165</v>
      </c>
      <c r="K1" s="158"/>
      <c r="L1" s="158"/>
      <c r="M1" s="158"/>
    </row>
    <row r="2" spans="1:14" ht="22.15" customHeight="1" x14ac:dyDescent="0.2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59.25" customHeight="1" x14ac:dyDescent="0.2">
      <c r="A3" s="112" t="s">
        <v>12</v>
      </c>
      <c r="B3" s="112" t="s">
        <v>161</v>
      </c>
      <c r="C3" s="112" t="s">
        <v>162</v>
      </c>
      <c r="D3" s="112"/>
      <c r="E3" s="112" t="s">
        <v>41</v>
      </c>
      <c r="F3" s="112"/>
      <c r="G3" s="112" t="s">
        <v>42</v>
      </c>
      <c r="H3" s="112" t="s">
        <v>166</v>
      </c>
      <c r="I3" s="112" t="s">
        <v>167</v>
      </c>
      <c r="J3" s="112"/>
      <c r="K3" s="112" t="s">
        <v>170</v>
      </c>
      <c r="L3" s="112" t="s">
        <v>171</v>
      </c>
      <c r="M3" s="112" t="s">
        <v>86</v>
      </c>
      <c r="N3" s="112"/>
    </row>
    <row r="4" spans="1:14" ht="46.5" customHeight="1" x14ac:dyDescent="0.2">
      <c r="A4" s="112"/>
      <c r="B4" s="112"/>
      <c r="C4" s="99" t="s">
        <v>163</v>
      </c>
      <c r="D4" s="99" t="s">
        <v>164</v>
      </c>
      <c r="E4" s="99" t="s">
        <v>43</v>
      </c>
      <c r="F4" s="99" t="s">
        <v>44</v>
      </c>
      <c r="G4" s="112"/>
      <c r="H4" s="112"/>
      <c r="I4" s="99" t="s">
        <v>168</v>
      </c>
      <c r="J4" s="99" t="s">
        <v>169</v>
      </c>
      <c r="K4" s="112"/>
      <c r="L4" s="112"/>
      <c r="M4" s="112"/>
      <c r="N4" s="112"/>
    </row>
    <row r="5" spans="1:14" ht="20.25" customHeight="1" x14ac:dyDescent="0.2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/>
    </row>
    <row r="6" spans="1:14" ht="126" customHeight="1" x14ac:dyDescent="0.2">
      <c r="A6" s="100" t="s">
        <v>483</v>
      </c>
      <c r="B6" s="98" t="s">
        <v>482</v>
      </c>
      <c r="C6" s="83">
        <v>47484</v>
      </c>
      <c r="D6" s="83">
        <v>47848</v>
      </c>
      <c r="E6" s="100" t="s">
        <v>180</v>
      </c>
      <c r="F6" s="100" t="s">
        <v>180</v>
      </c>
      <c r="G6" s="100" t="s">
        <v>199</v>
      </c>
      <c r="H6" s="100" t="s">
        <v>96</v>
      </c>
      <c r="I6" s="100" t="s">
        <v>96</v>
      </c>
      <c r="J6" s="100" t="s">
        <v>96</v>
      </c>
      <c r="K6" s="74">
        <f>'Фин 3'!I6</f>
        <v>123368.59999999999</v>
      </c>
      <c r="L6" s="100" t="s">
        <v>481</v>
      </c>
      <c r="M6" s="159" t="s">
        <v>19</v>
      </c>
      <c r="N6" s="159"/>
    </row>
    <row r="7" spans="1:14" ht="97.5" customHeight="1" x14ac:dyDescent="0.2">
      <c r="A7" s="100" t="s">
        <v>480</v>
      </c>
      <c r="B7" s="98" t="s">
        <v>176</v>
      </c>
      <c r="C7" s="100" t="s">
        <v>96</v>
      </c>
      <c r="D7" s="87">
        <v>47484</v>
      </c>
      <c r="E7" s="100" t="s">
        <v>479</v>
      </c>
      <c r="F7" s="100" t="s">
        <v>484</v>
      </c>
      <c r="G7" s="100" t="s">
        <v>197</v>
      </c>
      <c r="H7" s="100" t="s">
        <v>96</v>
      </c>
      <c r="I7" s="100" t="s">
        <v>96</v>
      </c>
      <c r="J7" s="100" t="s">
        <v>96</v>
      </c>
      <c r="K7" s="100" t="s">
        <v>96</v>
      </c>
      <c r="L7" s="100" t="s">
        <v>177</v>
      </c>
      <c r="M7" s="159" t="s">
        <v>19</v>
      </c>
      <c r="N7" s="159"/>
    </row>
    <row r="8" spans="1:14" ht="135.75" customHeight="1" x14ac:dyDescent="0.2">
      <c r="A8" s="100" t="s">
        <v>484</v>
      </c>
      <c r="B8" s="98" t="s">
        <v>503</v>
      </c>
      <c r="C8" s="36" t="s">
        <v>96</v>
      </c>
      <c r="D8" s="84">
        <v>47832</v>
      </c>
      <c r="E8" s="100" t="s">
        <v>480</v>
      </c>
      <c r="F8" s="100" t="s">
        <v>485</v>
      </c>
      <c r="G8" s="86" t="s">
        <v>198</v>
      </c>
      <c r="H8" s="100" t="s">
        <v>96</v>
      </c>
      <c r="I8" s="100" t="s">
        <v>96</v>
      </c>
      <c r="J8" s="100" t="s">
        <v>96</v>
      </c>
      <c r="K8" s="100" t="s">
        <v>96</v>
      </c>
      <c r="L8" s="36" t="s">
        <v>179</v>
      </c>
      <c r="M8" s="159" t="s">
        <v>19</v>
      </c>
      <c r="N8" s="159"/>
    </row>
    <row r="9" spans="1:14" ht="84" customHeight="1" x14ac:dyDescent="0.2">
      <c r="A9" s="100" t="s">
        <v>485</v>
      </c>
      <c r="B9" s="98" t="s">
        <v>181</v>
      </c>
      <c r="C9" s="36" t="s">
        <v>96</v>
      </c>
      <c r="D9" s="85">
        <v>47837</v>
      </c>
      <c r="E9" s="100" t="s">
        <v>484</v>
      </c>
      <c r="F9" s="100" t="s">
        <v>486</v>
      </c>
      <c r="G9" s="86" t="s">
        <v>197</v>
      </c>
      <c r="H9" s="100" t="s">
        <v>96</v>
      </c>
      <c r="I9" s="100" t="s">
        <v>96</v>
      </c>
      <c r="J9" s="100" t="s">
        <v>96</v>
      </c>
      <c r="K9" s="100" t="s">
        <v>96</v>
      </c>
      <c r="L9" s="36" t="s">
        <v>182</v>
      </c>
      <c r="M9" s="159" t="s">
        <v>19</v>
      </c>
      <c r="N9" s="159"/>
    </row>
    <row r="10" spans="1:14" ht="117" customHeight="1" x14ac:dyDescent="0.2">
      <c r="A10" s="100" t="s">
        <v>486</v>
      </c>
      <c r="B10" s="98" t="s">
        <v>183</v>
      </c>
      <c r="C10" s="36" t="s">
        <v>96</v>
      </c>
      <c r="D10" s="84">
        <v>47848</v>
      </c>
      <c r="E10" s="100" t="s">
        <v>485</v>
      </c>
      <c r="F10" s="100" t="s">
        <v>180</v>
      </c>
      <c r="G10" s="100" t="s">
        <v>197</v>
      </c>
      <c r="H10" s="100" t="s">
        <v>96</v>
      </c>
      <c r="I10" s="100" t="s">
        <v>96</v>
      </c>
      <c r="J10" s="100" t="s">
        <v>96</v>
      </c>
      <c r="K10" s="100" t="s">
        <v>96</v>
      </c>
      <c r="L10" s="86" t="s">
        <v>184</v>
      </c>
      <c r="M10" s="159" t="s">
        <v>19</v>
      </c>
      <c r="N10" s="159"/>
    </row>
    <row r="11" spans="1:14" ht="118.5" customHeight="1" x14ac:dyDescent="0.2">
      <c r="A11" s="100" t="s">
        <v>487</v>
      </c>
      <c r="B11" s="98" t="s">
        <v>238</v>
      </c>
      <c r="C11" s="36" t="s">
        <v>96</v>
      </c>
      <c r="D11" s="84">
        <v>47696</v>
      </c>
      <c r="E11" s="100" t="s">
        <v>180</v>
      </c>
      <c r="F11" s="100" t="s">
        <v>488</v>
      </c>
      <c r="G11" s="100" t="s">
        <v>196</v>
      </c>
      <c r="H11" s="100" t="s">
        <v>96</v>
      </c>
      <c r="I11" s="100" t="s">
        <v>96</v>
      </c>
      <c r="J11" s="100" t="s">
        <v>96</v>
      </c>
      <c r="K11" s="100" t="s">
        <v>96</v>
      </c>
      <c r="L11" s="86" t="s">
        <v>185</v>
      </c>
      <c r="M11" s="159" t="s">
        <v>19</v>
      </c>
      <c r="N11" s="159"/>
    </row>
    <row r="12" spans="1:14" ht="78.75" x14ac:dyDescent="0.2">
      <c r="A12" s="100" t="s">
        <v>488</v>
      </c>
      <c r="B12" s="98" t="s">
        <v>187</v>
      </c>
      <c r="C12" s="36" t="s">
        <v>96</v>
      </c>
      <c r="D12" s="84">
        <v>47727</v>
      </c>
      <c r="E12" s="100" t="s">
        <v>487</v>
      </c>
      <c r="F12" s="100" t="s">
        <v>96</v>
      </c>
      <c r="G12" s="100" t="s">
        <v>195</v>
      </c>
      <c r="H12" s="100" t="s">
        <v>96</v>
      </c>
      <c r="I12" s="100" t="s">
        <v>96</v>
      </c>
      <c r="J12" s="100" t="s">
        <v>96</v>
      </c>
      <c r="K12" s="100" t="s">
        <v>96</v>
      </c>
      <c r="L12" s="86" t="s">
        <v>186</v>
      </c>
      <c r="M12" s="159" t="s">
        <v>19</v>
      </c>
      <c r="N12" s="159"/>
    </row>
    <row r="13" spans="1:14" ht="15.7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5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15.75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</sheetData>
  <mergeCells count="19">
    <mergeCell ref="J1:M1"/>
    <mergeCell ref="A2:N2"/>
    <mergeCell ref="A3:A4"/>
    <mergeCell ref="B3:B4"/>
    <mergeCell ref="C3:D3"/>
    <mergeCell ref="E3:F3"/>
    <mergeCell ref="G3:G4"/>
    <mergeCell ref="H3:H4"/>
    <mergeCell ref="I3:J3"/>
    <mergeCell ref="K3:K4"/>
    <mergeCell ref="M10:N10"/>
    <mergeCell ref="M11:N11"/>
    <mergeCell ref="M12:N12"/>
    <mergeCell ref="L3:L4"/>
    <mergeCell ref="M3:N4"/>
    <mergeCell ref="M6:N6"/>
    <mergeCell ref="M7:N7"/>
    <mergeCell ref="M8:N8"/>
    <mergeCell ref="M9:N9"/>
  </mergeCells>
  <pageMargins left="0.2" right="0.2" top="0.39" bottom="0.39" header="0" footer="0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16"/>
  <sheetViews>
    <sheetView zoomScaleNormal="100" workbookViewId="0">
      <selection activeCell="N12" sqref="N12"/>
    </sheetView>
  </sheetViews>
  <sheetFormatPr defaultRowHeight="12.75" x14ac:dyDescent="0.2"/>
  <cols>
    <col min="1" max="1" width="5.7109375" customWidth="1"/>
    <col min="2" max="2" width="28.42578125" customWidth="1"/>
    <col min="3" max="3" width="18.42578125" customWidth="1"/>
    <col min="4" max="4" width="9.85546875" customWidth="1"/>
    <col min="5" max="6" width="9" customWidth="1"/>
    <col min="7" max="13" width="7.28515625" customWidth="1"/>
    <col min="14" max="14" width="14.7109375" customWidth="1"/>
    <col min="15" max="16" width="14" customWidth="1"/>
    <col min="17" max="17" width="16.7109375" customWidth="1"/>
  </cols>
  <sheetData>
    <row r="1" spans="1:17" ht="29.65" customHeight="1" x14ac:dyDescent="0.2">
      <c r="A1" s="129" t="s">
        <v>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51.75" customHeight="1" x14ac:dyDescent="0.2">
      <c r="A2" s="138" t="s">
        <v>12</v>
      </c>
      <c r="B2" s="138" t="s">
        <v>95</v>
      </c>
      <c r="C2" s="138" t="s">
        <v>97</v>
      </c>
      <c r="D2" s="138" t="s">
        <v>15</v>
      </c>
      <c r="E2" s="138" t="s">
        <v>16</v>
      </c>
      <c r="F2" s="140"/>
      <c r="G2" s="124" t="s">
        <v>98</v>
      </c>
      <c r="H2" s="141"/>
      <c r="I2" s="141"/>
      <c r="J2" s="141"/>
      <c r="K2" s="141"/>
      <c r="L2" s="141"/>
      <c r="M2" s="125"/>
      <c r="N2" s="142" t="s">
        <v>102</v>
      </c>
      <c r="O2" s="133" t="s">
        <v>103</v>
      </c>
      <c r="P2" s="133" t="s">
        <v>88</v>
      </c>
      <c r="Q2" s="133" t="s">
        <v>105</v>
      </c>
    </row>
    <row r="3" spans="1:17" ht="90.75" customHeight="1" x14ac:dyDescent="0.2">
      <c r="A3" s="139"/>
      <c r="B3" s="139"/>
      <c r="C3" s="127"/>
      <c r="D3" s="127"/>
      <c r="E3" s="21" t="s">
        <v>99</v>
      </c>
      <c r="F3" s="21" t="s">
        <v>100</v>
      </c>
      <c r="G3" s="21">
        <v>2024</v>
      </c>
      <c r="H3" s="21">
        <v>2025</v>
      </c>
      <c r="I3" s="21">
        <v>2026</v>
      </c>
      <c r="J3" s="21">
        <v>2027</v>
      </c>
      <c r="K3" s="21">
        <v>2028</v>
      </c>
      <c r="L3" s="21">
        <v>2029</v>
      </c>
      <c r="M3" s="40">
        <v>2030</v>
      </c>
      <c r="N3" s="143"/>
      <c r="O3" s="134"/>
      <c r="P3" s="134"/>
      <c r="Q3" s="134"/>
    </row>
    <row r="4" spans="1:17" ht="19.5" customHeight="1" x14ac:dyDescent="0.2">
      <c r="A4" s="20">
        <v>1</v>
      </c>
      <c r="B4" s="20">
        <v>2</v>
      </c>
      <c r="C4" s="20">
        <v>3</v>
      </c>
      <c r="D4" s="20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7">
        <v>13</v>
      </c>
      <c r="N4" s="20">
        <v>14</v>
      </c>
      <c r="O4" s="39">
        <v>15</v>
      </c>
      <c r="P4" s="39">
        <v>16</v>
      </c>
      <c r="Q4" s="39">
        <v>17</v>
      </c>
    </row>
    <row r="5" spans="1:17" ht="18.75" customHeight="1" x14ac:dyDescent="0.2">
      <c r="A5" s="41">
        <v>2</v>
      </c>
      <c r="B5" s="130" t="s">
        <v>492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17" ht="144" customHeight="1" x14ac:dyDescent="0.2">
      <c r="A6" s="51" t="s">
        <v>106</v>
      </c>
      <c r="B6" s="56" t="s">
        <v>66</v>
      </c>
      <c r="C6" s="15" t="s">
        <v>96</v>
      </c>
      <c r="D6" s="29" t="s">
        <v>54</v>
      </c>
      <c r="E6" s="31">
        <v>13.5</v>
      </c>
      <c r="F6" s="15">
        <v>2022</v>
      </c>
      <c r="G6" s="52">
        <v>0.65100000000000002</v>
      </c>
      <c r="H6" s="52">
        <v>0.41299999999999998</v>
      </c>
      <c r="I6" s="31">
        <v>10.5</v>
      </c>
      <c r="J6" s="31">
        <v>11</v>
      </c>
      <c r="K6" s="31">
        <v>11</v>
      </c>
      <c r="L6" s="31">
        <v>12</v>
      </c>
      <c r="M6" s="31">
        <v>12</v>
      </c>
      <c r="N6" s="37" t="s">
        <v>390</v>
      </c>
      <c r="O6" s="36" t="s">
        <v>18</v>
      </c>
      <c r="P6" s="36" t="s">
        <v>104</v>
      </c>
      <c r="Q6" s="39" t="s">
        <v>55</v>
      </c>
    </row>
    <row r="7" spans="1:17" ht="39" customHeight="1" x14ac:dyDescent="0.25">
      <c r="A7" s="33" t="s">
        <v>107</v>
      </c>
      <c r="B7" s="35" t="s">
        <v>101</v>
      </c>
      <c r="C7" s="36" t="s">
        <v>96</v>
      </c>
      <c r="D7" s="32"/>
      <c r="E7" s="32"/>
      <c r="F7" s="53"/>
      <c r="G7" s="55"/>
      <c r="H7" s="32"/>
      <c r="I7" s="32"/>
      <c r="J7" s="32"/>
      <c r="K7" s="32"/>
      <c r="L7" s="32"/>
      <c r="M7" s="32"/>
      <c r="N7" s="38" t="s">
        <v>96</v>
      </c>
      <c r="O7" s="38" t="s">
        <v>96</v>
      </c>
      <c r="P7" s="38" t="s">
        <v>96</v>
      </c>
      <c r="Q7" s="36" t="s">
        <v>96</v>
      </c>
    </row>
    <row r="8" spans="1:17" ht="36" customHeight="1" x14ac:dyDescent="0.2">
      <c r="A8" s="34" t="s">
        <v>108</v>
      </c>
      <c r="B8" s="135" t="s">
        <v>115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</row>
    <row r="9" spans="1:17" ht="149.25" customHeight="1" x14ac:dyDescent="0.2">
      <c r="A9" s="51" t="s">
        <v>109</v>
      </c>
      <c r="B9" s="56" t="s">
        <v>59</v>
      </c>
      <c r="C9" s="15" t="s">
        <v>96</v>
      </c>
      <c r="D9" s="29" t="s">
        <v>54</v>
      </c>
      <c r="E9" s="31" t="s">
        <v>19</v>
      </c>
      <c r="F9" s="15">
        <v>2022</v>
      </c>
      <c r="G9" s="31">
        <v>7</v>
      </c>
      <c r="H9" s="31">
        <v>7</v>
      </c>
      <c r="I9" s="31">
        <v>1</v>
      </c>
      <c r="J9" s="31">
        <v>1</v>
      </c>
      <c r="K9" s="31">
        <v>0.5</v>
      </c>
      <c r="L9" s="31">
        <v>0.5</v>
      </c>
      <c r="M9" s="31">
        <v>0.5</v>
      </c>
      <c r="N9" s="37" t="s">
        <v>390</v>
      </c>
      <c r="O9" s="36" t="s">
        <v>18</v>
      </c>
      <c r="P9" s="36" t="s">
        <v>136</v>
      </c>
      <c r="Q9" s="39" t="s">
        <v>55</v>
      </c>
    </row>
    <row r="10" spans="1:17" ht="47.25" x14ac:dyDescent="0.25">
      <c r="A10" s="33" t="s">
        <v>110</v>
      </c>
      <c r="B10" s="35" t="s">
        <v>101</v>
      </c>
      <c r="C10" s="36" t="s">
        <v>96</v>
      </c>
      <c r="D10" s="32"/>
      <c r="E10" s="32"/>
      <c r="F10" s="32"/>
      <c r="G10" s="54"/>
      <c r="H10" s="32"/>
      <c r="I10" s="32"/>
      <c r="J10" s="32"/>
      <c r="K10" s="32"/>
      <c r="L10" s="32"/>
      <c r="M10" s="32"/>
      <c r="N10" s="38" t="s">
        <v>96</v>
      </c>
      <c r="O10" s="38" t="s">
        <v>96</v>
      </c>
      <c r="P10" s="38" t="s">
        <v>96</v>
      </c>
      <c r="Q10" s="36" t="s">
        <v>96</v>
      </c>
    </row>
    <row r="11" spans="1:17" ht="37.5" customHeight="1" x14ac:dyDescent="0.2">
      <c r="A11" s="34" t="s">
        <v>111</v>
      </c>
      <c r="B11" s="135" t="s">
        <v>117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</row>
    <row r="12" spans="1:17" ht="267.75" x14ac:dyDescent="0.2">
      <c r="A12" s="51" t="s">
        <v>112</v>
      </c>
      <c r="B12" s="56" t="s">
        <v>60</v>
      </c>
      <c r="C12" s="15" t="s">
        <v>96</v>
      </c>
      <c r="D12" s="29" t="s">
        <v>54</v>
      </c>
      <c r="E12" s="31" t="s">
        <v>19</v>
      </c>
      <c r="F12" s="15">
        <v>2022</v>
      </c>
      <c r="G12" s="31">
        <v>17</v>
      </c>
      <c r="H12" s="31">
        <v>19.3</v>
      </c>
      <c r="I12" s="31">
        <v>1</v>
      </c>
      <c r="J12" s="31">
        <v>1</v>
      </c>
      <c r="K12" s="31">
        <v>0.5</v>
      </c>
      <c r="L12" s="31">
        <v>0.5</v>
      </c>
      <c r="M12" s="31">
        <v>0.5</v>
      </c>
      <c r="N12" s="37" t="s">
        <v>495</v>
      </c>
      <c r="O12" s="36" t="s">
        <v>18</v>
      </c>
      <c r="P12" s="36" t="s">
        <v>136</v>
      </c>
      <c r="Q12" s="39" t="s">
        <v>55</v>
      </c>
    </row>
    <row r="13" spans="1:17" ht="47.25" x14ac:dyDescent="0.25">
      <c r="A13" s="33" t="s">
        <v>113</v>
      </c>
      <c r="B13" s="35" t="s">
        <v>101</v>
      </c>
      <c r="C13" s="36" t="s">
        <v>96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8" t="s">
        <v>96</v>
      </c>
      <c r="O13" s="38" t="s">
        <v>96</v>
      </c>
      <c r="P13" s="38" t="s">
        <v>96</v>
      </c>
      <c r="Q13" s="36" t="s">
        <v>96</v>
      </c>
    </row>
    <row r="14" spans="1:17" ht="34.5" customHeight="1" x14ac:dyDescent="0.2">
      <c r="A14" s="34" t="s">
        <v>114</v>
      </c>
      <c r="B14" s="135" t="s">
        <v>118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</row>
    <row r="16" spans="1:17" x14ac:dyDescent="0.2">
      <c r="E16" s="3"/>
    </row>
  </sheetData>
  <mergeCells count="15">
    <mergeCell ref="B8:Q8"/>
    <mergeCell ref="B11:Q11"/>
    <mergeCell ref="B14:Q14"/>
    <mergeCell ref="B5:Q5"/>
    <mergeCell ref="A1:Q1"/>
    <mergeCell ref="A2:A3"/>
    <mergeCell ref="B2:B3"/>
    <mergeCell ref="C2:C3"/>
    <mergeCell ref="D2:D3"/>
    <mergeCell ref="E2:F2"/>
    <mergeCell ref="G2:M2"/>
    <mergeCell ref="N2:N3"/>
    <mergeCell ref="O2:O3"/>
    <mergeCell ref="P2:P3"/>
    <mergeCell ref="Q2:Q3"/>
  </mergeCells>
  <pageMargins left="0.3" right="0.3" top="0.39" bottom="0.39" header="0" footer="0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8"/>
  <sheetViews>
    <sheetView zoomScaleNormal="100" workbookViewId="0">
      <selection activeCell="N6" sqref="N6"/>
    </sheetView>
  </sheetViews>
  <sheetFormatPr defaultRowHeight="12.75" x14ac:dyDescent="0.2"/>
  <cols>
    <col min="1" max="1" width="5.7109375" customWidth="1"/>
    <col min="2" max="2" width="28.42578125" customWidth="1"/>
    <col min="3" max="3" width="18.42578125" customWidth="1"/>
    <col min="4" max="4" width="9.85546875" customWidth="1"/>
    <col min="5" max="6" width="9" customWidth="1"/>
    <col min="7" max="7" width="6.140625" customWidth="1"/>
    <col min="8" max="8" width="6.42578125" customWidth="1"/>
    <col min="9" max="9" width="6.5703125" customWidth="1"/>
    <col min="10" max="10" width="6" customWidth="1"/>
    <col min="11" max="11" width="6.140625" customWidth="1"/>
    <col min="12" max="12" width="6.42578125" customWidth="1"/>
    <col min="13" max="13" width="6.5703125" customWidth="1"/>
    <col min="14" max="14" width="14.85546875" customWidth="1"/>
    <col min="15" max="16" width="14" customWidth="1"/>
    <col min="17" max="17" width="16.7109375" customWidth="1"/>
  </cols>
  <sheetData>
    <row r="1" spans="1:17" ht="29.65" customHeight="1" x14ac:dyDescent="0.2">
      <c r="A1" s="129" t="s">
        <v>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51.75" customHeight="1" x14ac:dyDescent="0.2">
      <c r="A2" s="138" t="s">
        <v>12</v>
      </c>
      <c r="B2" s="138" t="s">
        <v>95</v>
      </c>
      <c r="C2" s="138" t="s">
        <v>97</v>
      </c>
      <c r="D2" s="138" t="s">
        <v>15</v>
      </c>
      <c r="E2" s="138" t="s">
        <v>16</v>
      </c>
      <c r="F2" s="140"/>
      <c r="G2" s="124" t="s">
        <v>98</v>
      </c>
      <c r="H2" s="141"/>
      <c r="I2" s="141"/>
      <c r="J2" s="141"/>
      <c r="K2" s="141"/>
      <c r="L2" s="141"/>
      <c r="M2" s="125"/>
      <c r="N2" s="142" t="s">
        <v>102</v>
      </c>
      <c r="O2" s="133" t="s">
        <v>103</v>
      </c>
      <c r="P2" s="133" t="s">
        <v>88</v>
      </c>
      <c r="Q2" s="133" t="s">
        <v>105</v>
      </c>
    </row>
    <row r="3" spans="1:17" ht="90.75" customHeight="1" x14ac:dyDescent="0.2">
      <c r="A3" s="139"/>
      <c r="B3" s="139"/>
      <c r="C3" s="127"/>
      <c r="D3" s="127"/>
      <c r="E3" s="21" t="s">
        <v>99</v>
      </c>
      <c r="F3" s="21" t="s">
        <v>100</v>
      </c>
      <c r="G3" s="21">
        <v>2024</v>
      </c>
      <c r="H3" s="21">
        <v>2025</v>
      </c>
      <c r="I3" s="21">
        <v>2026</v>
      </c>
      <c r="J3" s="21">
        <v>2027</v>
      </c>
      <c r="K3" s="21">
        <v>2028</v>
      </c>
      <c r="L3" s="21">
        <v>2029</v>
      </c>
      <c r="M3" s="40">
        <v>2030</v>
      </c>
      <c r="N3" s="143"/>
      <c r="O3" s="134"/>
      <c r="P3" s="134"/>
      <c r="Q3" s="134"/>
    </row>
    <row r="4" spans="1:17" ht="19.5" customHeight="1" x14ac:dyDescent="0.2">
      <c r="A4" s="20">
        <v>1</v>
      </c>
      <c r="B4" s="20">
        <v>2</v>
      </c>
      <c r="C4" s="20">
        <v>3</v>
      </c>
      <c r="D4" s="20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7">
        <v>13</v>
      </c>
      <c r="N4" s="20">
        <v>14</v>
      </c>
      <c r="O4" s="39">
        <v>15</v>
      </c>
      <c r="P4" s="39">
        <v>16</v>
      </c>
      <c r="Q4" s="39">
        <v>17</v>
      </c>
    </row>
    <row r="5" spans="1:17" ht="18.75" customHeight="1" x14ac:dyDescent="0.2">
      <c r="A5" s="41">
        <v>3</v>
      </c>
      <c r="B5" s="130" t="s">
        <v>494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17" ht="183.75" customHeight="1" x14ac:dyDescent="0.2">
      <c r="A6" s="51" t="s">
        <v>121</v>
      </c>
      <c r="B6" s="56" t="s">
        <v>65</v>
      </c>
      <c r="C6" s="15" t="s">
        <v>96</v>
      </c>
      <c r="D6" s="29" t="s">
        <v>54</v>
      </c>
      <c r="E6" s="31">
        <v>28.7</v>
      </c>
      <c r="F6" s="15">
        <v>2022</v>
      </c>
      <c r="G6" s="52">
        <v>1.274</v>
      </c>
      <c r="H6" s="52">
        <v>0.81299999999999994</v>
      </c>
      <c r="I6" s="31">
        <v>11</v>
      </c>
      <c r="J6" s="31">
        <v>11.5</v>
      </c>
      <c r="K6" s="31">
        <v>12</v>
      </c>
      <c r="L6" s="31">
        <v>12</v>
      </c>
      <c r="M6" s="31">
        <v>12</v>
      </c>
      <c r="N6" s="37" t="s">
        <v>495</v>
      </c>
      <c r="O6" s="36" t="s">
        <v>18</v>
      </c>
      <c r="P6" s="36" t="s">
        <v>104</v>
      </c>
      <c r="Q6" s="39" t="s">
        <v>51</v>
      </c>
    </row>
    <row r="7" spans="1:17" ht="39" customHeight="1" x14ac:dyDescent="0.25">
      <c r="A7" s="33" t="s">
        <v>119</v>
      </c>
      <c r="B7" s="35" t="s">
        <v>101</v>
      </c>
      <c r="C7" s="36" t="s">
        <v>96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8" t="s">
        <v>96</v>
      </c>
      <c r="O7" s="38" t="s">
        <v>96</v>
      </c>
      <c r="P7" s="38" t="s">
        <v>96</v>
      </c>
      <c r="Q7" s="36" t="s">
        <v>96</v>
      </c>
    </row>
    <row r="8" spans="1:17" ht="22.5" customHeight="1" x14ac:dyDescent="0.2">
      <c r="A8" s="34" t="s">
        <v>120</v>
      </c>
      <c r="B8" s="135" t="s">
        <v>64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</row>
  </sheetData>
  <mergeCells count="13">
    <mergeCell ref="P2:P3"/>
    <mergeCell ref="Q2:Q3"/>
    <mergeCell ref="B8:Q8"/>
    <mergeCell ref="B5:Q5"/>
    <mergeCell ref="A1:Q1"/>
    <mergeCell ref="A2:A3"/>
    <mergeCell ref="B2:B3"/>
    <mergeCell ref="C2:C3"/>
    <mergeCell ref="D2:D3"/>
    <mergeCell ref="E2:F2"/>
    <mergeCell ref="G2:M2"/>
    <mergeCell ref="N2:N3"/>
    <mergeCell ref="O2:O3"/>
  </mergeCells>
  <pageMargins left="0.3" right="0.3" top="0.39" bottom="0.39" header="0" footer="0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14"/>
  <sheetViews>
    <sheetView workbookViewId="0">
      <selection activeCell="B5" sqref="B5:J5"/>
    </sheetView>
  </sheetViews>
  <sheetFormatPr defaultRowHeight="12.75" x14ac:dyDescent="0.2"/>
  <cols>
    <col min="1" max="1" width="7.7109375" style="62" customWidth="1"/>
    <col min="2" max="2" width="39.85546875" customWidth="1"/>
    <col min="3" max="9" width="15.140625" customWidth="1"/>
    <col min="10" max="10" width="16.7109375" customWidth="1"/>
  </cols>
  <sheetData>
    <row r="1" spans="1:10" ht="31.5" customHeight="1" x14ac:dyDescent="0.2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2.15" customHeight="1" x14ac:dyDescent="0.2">
      <c r="A2" s="144" t="s">
        <v>12</v>
      </c>
      <c r="B2" s="138" t="s">
        <v>130</v>
      </c>
      <c r="C2" s="146" t="s">
        <v>131</v>
      </c>
      <c r="D2" s="147"/>
      <c r="E2" s="147"/>
      <c r="F2" s="147"/>
      <c r="G2" s="147"/>
      <c r="H2" s="147"/>
      <c r="I2" s="148"/>
      <c r="J2" s="138" t="s">
        <v>34</v>
      </c>
    </row>
    <row r="3" spans="1:10" ht="33.75" customHeight="1" x14ac:dyDescent="0.2">
      <c r="A3" s="145"/>
      <c r="B3" s="127"/>
      <c r="C3" s="21">
        <v>2024</v>
      </c>
      <c r="D3" s="21">
        <v>2025</v>
      </c>
      <c r="E3" s="21">
        <v>2026</v>
      </c>
      <c r="F3" s="21">
        <v>2027</v>
      </c>
      <c r="G3" s="21">
        <v>2028</v>
      </c>
      <c r="H3" s="21">
        <v>2029</v>
      </c>
      <c r="I3" s="22">
        <v>2030</v>
      </c>
      <c r="J3" s="127"/>
    </row>
    <row r="4" spans="1:10" ht="18.75" customHeight="1" x14ac:dyDescent="0.2">
      <c r="A4" s="17">
        <v>1</v>
      </c>
      <c r="B4" s="20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20">
        <v>10</v>
      </c>
    </row>
    <row r="5" spans="1:10" ht="16.5" customHeight="1" x14ac:dyDescent="0.2">
      <c r="A5" s="13" t="s">
        <v>137</v>
      </c>
      <c r="B5" s="135" t="s">
        <v>490</v>
      </c>
      <c r="C5" s="136"/>
      <c r="D5" s="136"/>
      <c r="E5" s="136"/>
      <c r="F5" s="136"/>
      <c r="G5" s="136"/>
      <c r="H5" s="136"/>
      <c r="I5" s="136"/>
      <c r="J5" s="137"/>
    </row>
    <row r="6" spans="1:10" ht="99.75" customHeight="1" x14ac:dyDescent="0.2">
      <c r="A6" s="12" t="s">
        <v>32</v>
      </c>
      <c r="B6" s="42" t="s">
        <v>132</v>
      </c>
      <c r="C6" s="57">
        <v>77087.955000000002</v>
      </c>
      <c r="D6" s="57">
        <v>77087.955000000002</v>
      </c>
      <c r="E6" s="57">
        <v>85987.1</v>
      </c>
      <c r="F6" s="57">
        <v>89426.7</v>
      </c>
      <c r="G6" s="57">
        <v>93003.8</v>
      </c>
      <c r="H6" s="57">
        <v>96723.9</v>
      </c>
      <c r="I6" s="57">
        <v>100592.8</v>
      </c>
      <c r="J6" s="57">
        <f>SUM(C6:I6)</f>
        <v>619910.21000000008</v>
      </c>
    </row>
    <row r="7" spans="1:10" ht="36.950000000000003" customHeight="1" x14ac:dyDescent="0.2">
      <c r="A7" s="12" t="s">
        <v>35</v>
      </c>
      <c r="B7" s="11" t="s">
        <v>122</v>
      </c>
      <c r="C7" s="14">
        <v>77087.955000000002</v>
      </c>
      <c r="D7" s="14">
        <v>77087.955000000002</v>
      </c>
      <c r="E7" s="14">
        <v>85987.1</v>
      </c>
      <c r="F7" s="14">
        <v>89426.7</v>
      </c>
      <c r="G7" s="14">
        <v>93003.8</v>
      </c>
      <c r="H7" s="14">
        <v>96723.9</v>
      </c>
      <c r="I7" s="14">
        <v>100592.8</v>
      </c>
      <c r="J7" s="14">
        <f>SUM(C7:I7)</f>
        <v>619910.21000000008</v>
      </c>
    </row>
    <row r="8" spans="1:10" ht="51" customHeight="1" x14ac:dyDescent="0.2">
      <c r="A8" s="12"/>
      <c r="B8" s="2" t="s">
        <v>135</v>
      </c>
      <c r="C8" s="14">
        <v>67837.399999999994</v>
      </c>
      <c r="D8" s="14">
        <v>67837.399999999994</v>
      </c>
      <c r="E8" s="14">
        <v>75668.7</v>
      </c>
      <c r="F8" s="14">
        <v>78695.5</v>
      </c>
      <c r="G8" s="14">
        <v>81843.3</v>
      </c>
      <c r="H8" s="14">
        <v>85117</v>
      </c>
      <c r="I8" s="14">
        <v>88521.7</v>
      </c>
      <c r="J8" s="14">
        <f>SUM(C8:I8)</f>
        <v>545521</v>
      </c>
    </row>
    <row r="9" spans="1:10" ht="50.25" customHeight="1" x14ac:dyDescent="0.2">
      <c r="A9" s="12"/>
      <c r="B9" s="2" t="s">
        <v>123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70">
        <f t="shared" ref="J9:J14" si="0">SUM(C9:I9)</f>
        <v>0</v>
      </c>
    </row>
    <row r="10" spans="1:10" ht="36.75" customHeight="1" x14ac:dyDescent="0.2">
      <c r="A10" s="10" t="s">
        <v>133</v>
      </c>
      <c r="B10" s="56" t="s">
        <v>124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70">
        <f t="shared" si="0"/>
        <v>0</v>
      </c>
    </row>
    <row r="11" spans="1:10" ht="79.5" customHeight="1" x14ac:dyDescent="0.2">
      <c r="A11" s="10" t="s">
        <v>134</v>
      </c>
      <c r="B11" s="35" t="s">
        <v>125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70">
        <f t="shared" si="0"/>
        <v>0</v>
      </c>
    </row>
    <row r="12" spans="1:10" ht="78.75" x14ac:dyDescent="0.25">
      <c r="A12" s="61" t="s">
        <v>36</v>
      </c>
      <c r="B12" s="59" t="s">
        <v>126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70">
        <f t="shared" si="0"/>
        <v>0</v>
      </c>
    </row>
    <row r="13" spans="1:10" ht="31.5" x14ac:dyDescent="0.25">
      <c r="A13" s="61" t="s">
        <v>37</v>
      </c>
      <c r="B13" s="59" t="s">
        <v>127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70">
        <f t="shared" si="0"/>
        <v>0</v>
      </c>
    </row>
    <row r="14" spans="1:10" ht="15.75" x14ac:dyDescent="0.25">
      <c r="A14" s="61" t="s">
        <v>138</v>
      </c>
      <c r="B14" s="59" t="s">
        <v>128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70">
        <f t="shared" si="0"/>
        <v>0</v>
      </c>
    </row>
  </sheetData>
  <mergeCells count="6">
    <mergeCell ref="B5:J5"/>
    <mergeCell ref="A1:J1"/>
    <mergeCell ref="A2:A3"/>
    <mergeCell ref="B2:B3"/>
    <mergeCell ref="J2:J3"/>
    <mergeCell ref="C2:I2"/>
  </mergeCells>
  <pageMargins left="0.3" right="0.3" top="0.39" bottom="0.39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32"/>
  <sheetViews>
    <sheetView zoomScaleNormal="100" workbookViewId="0">
      <selection activeCell="B5" sqref="B5:J5"/>
    </sheetView>
  </sheetViews>
  <sheetFormatPr defaultRowHeight="12.75" x14ac:dyDescent="0.2"/>
  <cols>
    <col min="1" max="1" width="7.7109375" style="62" customWidth="1"/>
    <col min="2" max="2" width="39.85546875" customWidth="1"/>
    <col min="3" max="9" width="15.140625" customWidth="1"/>
    <col min="10" max="10" width="16.7109375" customWidth="1"/>
  </cols>
  <sheetData>
    <row r="1" spans="1:10" ht="30" customHeight="1" x14ac:dyDescent="0.2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2.15" customHeight="1" x14ac:dyDescent="0.2">
      <c r="A2" s="128" t="s">
        <v>12</v>
      </c>
      <c r="B2" s="112" t="s">
        <v>130</v>
      </c>
      <c r="C2" s="128" t="s">
        <v>131</v>
      </c>
      <c r="D2" s="128"/>
      <c r="E2" s="128"/>
      <c r="F2" s="128"/>
      <c r="G2" s="128"/>
      <c r="H2" s="128"/>
      <c r="I2" s="128"/>
      <c r="J2" s="112" t="s">
        <v>34</v>
      </c>
    </row>
    <row r="3" spans="1:10" ht="33.75" customHeight="1" x14ac:dyDescent="0.2">
      <c r="A3" s="128"/>
      <c r="B3" s="112"/>
      <c r="C3" s="47">
        <v>2024</v>
      </c>
      <c r="D3" s="47">
        <v>2025</v>
      </c>
      <c r="E3" s="47">
        <v>2026</v>
      </c>
      <c r="F3" s="47">
        <v>2027</v>
      </c>
      <c r="G3" s="47">
        <v>2028</v>
      </c>
      <c r="H3" s="47">
        <v>2029</v>
      </c>
      <c r="I3" s="47">
        <v>2030</v>
      </c>
      <c r="J3" s="112"/>
    </row>
    <row r="4" spans="1:10" ht="18.75" customHeight="1" x14ac:dyDescent="0.2">
      <c r="A4" s="47">
        <v>1</v>
      </c>
      <c r="B4" s="45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  <c r="I4" s="47">
        <v>9</v>
      </c>
      <c r="J4" s="45">
        <v>10</v>
      </c>
    </row>
    <row r="5" spans="1:10" ht="16.5" customHeight="1" x14ac:dyDescent="0.2">
      <c r="A5" s="45" t="s">
        <v>140</v>
      </c>
      <c r="B5" s="117" t="s">
        <v>492</v>
      </c>
      <c r="C5" s="117"/>
      <c r="D5" s="117"/>
      <c r="E5" s="117"/>
      <c r="F5" s="117"/>
      <c r="G5" s="117"/>
      <c r="H5" s="117"/>
      <c r="I5" s="117"/>
      <c r="J5" s="117"/>
    </row>
    <row r="6" spans="1:10" ht="64.5" customHeight="1" x14ac:dyDescent="0.2">
      <c r="A6" s="73" t="s">
        <v>20</v>
      </c>
      <c r="B6" s="46" t="s">
        <v>141</v>
      </c>
      <c r="C6" s="74">
        <v>242906.72099999999</v>
      </c>
      <c r="D6" s="74">
        <v>242906.72099999999</v>
      </c>
      <c r="E6" s="74">
        <v>307940.60000000003</v>
      </c>
      <c r="F6" s="74">
        <v>320258.10000000003</v>
      </c>
      <c r="G6" s="74">
        <v>333068.5</v>
      </c>
      <c r="H6" s="74">
        <v>346391.2</v>
      </c>
      <c r="I6" s="74">
        <v>360246.8</v>
      </c>
      <c r="J6" s="74">
        <f>SUM(C6:I6)</f>
        <v>2153718.642</v>
      </c>
    </row>
    <row r="7" spans="1:10" ht="36.950000000000003" customHeight="1" x14ac:dyDescent="0.2">
      <c r="A7" s="45" t="s">
        <v>67</v>
      </c>
      <c r="B7" s="46" t="s">
        <v>122</v>
      </c>
      <c r="C7" s="74">
        <v>242906.72099999999</v>
      </c>
      <c r="D7" s="74">
        <v>242906.72099999999</v>
      </c>
      <c r="E7" s="74">
        <v>307940.60000000003</v>
      </c>
      <c r="F7" s="74">
        <v>320258.10000000003</v>
      </c>
      <c r="G7" s="74">
        <v>333068.5</v>
      </c>
      <c r="H7" s="74">
        <v>346391.2</v>
      </c>
      <c r="I7" s="74">
        <v>360246.8</v>
      </c>
      <c r="J7" s="74">
        <f>SUM(C7:I7)</f>
        <v>2153718.642</v>
      </c>
    </row>
    <row r="8" spans="1:10" ht="51" customHeight="1" x14ac:dyDescent="0.2">
      <c r="A8" s="45"/>
      <c r="B8" s="75" t="s">
        <v>135</v>
      </c>
      <c r="C8" s="74">
        <v>213757.91399999999</v>
      </c>
      <c r="D8" s="74">
        <v>213757.91399999999</v>
      </c>
      <c r="E8" s="74">
        <v>270987.7</v>
      </c>
      <c r="F8" s="74">
        <v>281827.20000000001</v>
      </c>
      <c r="G8" s="74">
        <v>293100.3</v>
      </c>
      <c r="H8" s="74">
        <v>304824.3</v>
      </c>
      <c r="I8" s="74">
        <v>317017.2</v>
      </c>
      <c r="J8" s="74">
        <f>SUM(C8:I8)</f>
        <v>1895272.5279999999</v>
      </c>
    </row>
    <row r="9" spans="1:10" ht="50.25" customHeight="1" x14ac:dyDescent="0.2">
      <c r="A9" s="45"/>
      <c r="B9" s="75" t="s">
        <v>123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28">
        <f>SUM(C9:I9)</f>
        <v>0</v>
      </c>
    </row>
    <row r="10" spans="1:10" ht="36.75" customHeight="1" x14ac:dyDescent="0.2">
      <c r="A10" s="45" t="s">
        <v>142</v>
      </c>
      <c r="B10" s="46" t="s">
        <v>124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28">
        <f t="shared" ref="J10:J14" si="0">SUM(C10:I10)</f>
        <v>0</v>
      </c>
    </row>
    <row r="11" spans="1:10" ht="79.5" customHeight="1" x14ac:dyDescent="0.2">
      <c r="A11" s="45" t="s">
        <v>143</v>
      </c>
      <c r="B11" s="35" t="s">
        <v>125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28">
        <f t="shared" si="0"/>
        <v>0</v>
      </c>
    </row>
    <row r="12" spans="1:10" ht="78.75" x14ac:dyDescent="0.25">
      <c r="A12" s="61" t="s">
        <v>68</v>
      </c>
      <c r="B12" s="59" t="s">
        <v>126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28">
        <f t="shared" si="0"/>
        <v>0</v>
      </c>
    </row>
    <row r="13" spans="1:10" ht="31.5" x14ac:dyDescent="0.25">
      <c r="A13" s="61" t="s">
        <v>69</v>
      </c>
      <c r="B13" s="59" t="s">
        <v>127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28">
        <f t="shared" si="0"/>
        <v>0</v>
      </c>
    </row>
    <row r="14" spans="1:10" ht="15.75" x14ac:dyDescent="0.25">
      <c r="A14" s="61" t="s">
        <v>144</v>
      </c>
      <c r="B14" s="59" t="s">
        <v>128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28">
        <f t="shared" si="0"/>
        <v>0</v>
      </c>
    </row>
    <row r="15" spans="1:10" ht="78.75" x14ac:dyDescent="0.2">
      <c r="A15" s="73" t="s">
        <v>62</v>
      </c>
      <c r="B15" s="46" t="s">
        <v>148</v>
      </c>
      <c r="C15" s="74">
        <v>4088.0681800000002</v>
      </c>
      <c r="D15" s="74">
        <v>4110.6976799999993</v>
      </c>
      <c r="E15" s="74">
        <v>2246.1999999999998</v>
      </c>
      <c r="F15" s="74">
        <v>2336.0399999999995</v>
      </c>
      <c r="G15" s="74">
        <v>2429.4800000000005</v>
      </c>
      <c r="H15" s="74">
        <v>2526.6600000000008</v>
      </c>
      <c r="I15" s="74">
        <v>2627.72</v>
      </c>
      <c r="J15" s="74">
        <f>SUM(C15:I15)</f>
        <v>20364.865860000002</v>
      </c>
    </row>
    <row r="16" spans="1:10" ht="31.5" x14ac:dyDescent="0.2">
      <c r="A16" s="45" t="s">
        <v>70</v>
      </c>
      <c r="B16" s="46" t="s">
        <v>122</v>
      </c>
      <c r="C16" s="74">
        <v>4088.0681800000002</v>
      </c>
      <c r="D16" s="74">
        <v>4110.6976799999993</v>
      </c>
      <c r="E16" s="74">
        <v>2246.1999999999998</v>
      </c>
      <c r="F16" s="74">
        <v>2336.0399999999995</v>
      </c>
      <c r="G16" s="74">
        <v>2429.4800000000005</v>
      </c>
      <c r="H16" s="74">
        <v>2526.6600000000008</v>
      </c>
      <c r="I16" s="74">
        <v>2627.72</v>
      </c>
      <c r="J16" s="74">
        <f>SUM(C16:I16)</f>
        <v>20364.865860000002</v>
      </c>
    </row>
    <row r="17" spans="1:10" ht="47.25" x14ac:dyDescent="0.2">
      <c r="A17" s="45"/>
      <c r="B17" s="75" t="s">
        <v>135</v>
      </c>
      <c r="C17" s="74">
        <v>3597.5</v>
      </c>
      <c r="D17" s="74">
        <v>3535.2</v>
      </c>
      <c r="E17" s="74">
        <v>1976.6599999999999</v>
      </c>
      <c r="F17" s="74">
        <v>2055.7199999999993</v>
      </c>
      <c r="G17" s="74">
        <v>2137.9400000000005</v>
      </c>
      <c r="H17" s="74">
        <v>2223.4600000000009</v>
      </c>
      <c r="I17" s="74">
        <v>2312.3999999999996</v>
      </c>
      <c r="J17" s="74">
        <f>SUM(C17:I17)</f>
        <v>17838.88</v>
      </c>
    </row>
    <row r="18" spans="1:10" ht="63" x14ac:dyDescent="0.2">
      <c r="A18" s="45"/>
      <c r="B18" s="75" t="s">
        <v>123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28">
        <f t="shared" ref="J18:J32" si="1">SUM(C18:I18)</f>
        <v>0</v>
      </c>
    </row>
    <row r="19" spans="1:10" ht="31.5" x14ac:dyDescent="0.2">
      <c r="A19" s="45" t="s">
        <v>145</v>
      </c>
      <c r="B19" s="46" t="s">
        <v>124</v>
      </c>
      <c r="C19" s="74">
        <v>4088.0681800000002</v>
      </c>
      <c r="D19" s="74">
        <v>4110.6976799999993</v>
      </c>
      <c r="E19" s="74">
        <v>2246.1999999999998</v>
      </c>
      <c r="F19" s="74">
        <v>2336.0399999999995</v>
      </c>
      <c r="G19" s="74">
        <v>2429.4800000000005</v>
      </c>
      <c r="H19" s="74">
        <v>2526.6600000000008</v>
      </c>
      <c r="I19" s="74">
        <v>2627.72</v>
      </c>
      <c r="J19" s="74">
        <f t="shared" si="1"/>
        <v>20364.865860000002</v>
      </c>
    </row>
    <row r="20" spans="1:10" ht="94.5" x14ac:dyDescent="0.2">
      <c r="A20" s="45" t="s">
        <v>146</v>
      </c>
      <c r="B20" s="35" t="s">
        <v>125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28">
        <f t="shared" si="1"/>
        <v>0</v>
      </c>
    </row>
    <row r="21" spans="1:10" ht="78.75" x14ac:dyDescent="0.25">
      <c r="A21" s="61" t="s">
        <v>71</v>
      </c>
      <c r="B21" s="59" t="s">
        <v>126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28">
        <f t="shared" si="1"/>
        <v>0</v>
      </c>
    </row>
    <row r="22" spans="1:10" ht="31.5" x14ac:dyDescent="0.25">
      <c r="A22" s="61" t="s">
        <v>72</v>
      </c>
      <c r="B22" s="59" t="s">
        <v>127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28">
        <f t="shared" si="1"/>
        <v>0</v>
      </c>
    </row>
    <row r="23" spans="1:10" ht="15.75" x14ac:dyDescent="0.25">
      <c r="A23" s="61" t="s">
        <v>147</v>
      </c>
      <c r="B23" s="59" t="s">
        <v>128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28">
        <f t="shared" si="1"/>
        <v>0</v>
      </c>
    </row>
    <row r="24" spans="1:10" ht="162" customHeight="1" x14ac:dyDescent="0.2">
      <c r="A24" s="73" t="s">
        <v>63</v>
      </c>
      <c r="B24" s="46" t="s">
        <v>152</v>
      </c>
      <c r="C24" s="74">
        <v>27674.431819999998</v>
      </c>
      <c r="D24" s="74">
        <v>31279.883720000002</v>
      </c>
      <c r="E24" s="74">
        <v>8984.7999999999993</v>
      </c>
      <c r="F24" s="74">
        <v>9344.16</v>
      </c>
      <c r="G24" s="74">
        <v>9717.92</v>
      </c>
      <c r="H24" s="74">
        <v>10106.639999999998</v>
      </c>
      <c r="I24" s="74">
        <v>10510.880000000001</v>
      </c>
      <c r="J24" s="74">
        <f t="shared" si="1"/>
        <v>107618.71554</v>
      </c>
    </row>
    <row r="25" spans="1:10" ht="31.5" x14ac:dyDescent="0.2">
      <c r="A25" s="45" t="s">
        <v>75</v>
      </c>
      <c r="B25" s="46" t="s">
        <v>122</v>
      </c>
      <c r="C25" s="74">
        <v>27674.431819999998</v>
      </c>
      <c r="D25" s="74">
        <v>31279.883720000002</v>
      </c>
      <c r="E25" s="74">
        <v>8984.7999999999993</v>
      </c>
      <c r="F25" s="74">
        <v>9344.16</v>
      </c>
      <c r="G25" s="74">
        <v>9717.92</v>
      </c>
      <c r="H25" s="74">
        <v>10106.639999999998</v>
      </c>
      <c r="I25" s="74">
        <v>10510.880000000001</v>
      </c>
      <c r="J25" s="74">
        <f t="shared" si="1"/>
        <v>107618.71554</v>
      </c>
    </row>
    <row r="26" spans="1:10" ht="47.25" x14ac:dyDescent="0.2">
      <c r="A26" s="45"/>
      <c r="B26" s="75" t="s">
        <v>135</v>
      </c>
      <c r="C26" s="74">
        <v>24353.5</v>
      </c>
      <c r="D26" s="74">
        <v>26900.7</v>
      </c>
      <c r="E26" s="74">
        <v>7906.6399999999994</v>
      </c>
      <c r="F26" s="74">
        <v>8222.880000000001</v>
      </c>
      <c r="G26" s="74">
        <v>8551.76</v>
      </c>
      <c r="H26" s="74">
        <v>8893.8399999999983</v>
      </c>
      <c r="I26" s="74">
        <v>9249.6</v>
      </c>
      <c r="J26" s="74">
        <f t="shared" si="1"/>
        <v>94078.92</v>
      </c>
    </row>
    <row r="27" spans="1:10" ht="63" x14ac:dyDescent="0.2">
      <c r="A27" s="45"/>
      <c r="B27" s="75" t="s">
        <v>123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28">
        <f t="shared" si="1"/>
        <v>0</v>
      </c>
    </row>
    <row r="28" spans="1:10" ht="31.5" x14ac:dyDescent="0.2">
      <c r="A28" s="45" t="s">
        <v>149</v>
      </c>
      <c r="B28" s="46" t="s">
        <v>124</v>
      </c>
      <c r="C28" s="74">
        <v>27674.431819999998</v>
      </c>
      <c r="D28" s="74">
        <v>31279.883720000002</v>
      </c>
      <c r="E28" s="74">
        <v>8984.7999999999993</v>
      </c>
      <c r="F28" s="74">
        <v>9344.16</v>
      </c>
      <c r="G28" s="74">
        <v>9717.92</v>
      </c>
      <c r="H28" s="74">
        <v>10106.639999999998</v>
      </c>
      <c r="I28" s="74">
        <v>10510.880000000001</v>
      </c>
      <c r="J28" s="74">
        <f t="shared" si="1"/>
        <v>107618.71554</v>
      </c>
    </row>
    <row r="29" spans="1:10" ht="79.5" customHeight="1" x14ac:dyDescent="0.2">
      <c r="A29" s="45" t="s">
        <v>150</v>
      </c>
      <c r="B29" s="35" t="s">
        <v>125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28">
        <f t="shared" si="1"/>
        <v>0</v>
      </c>
    </row>
    <row r="30" spans="1:10" ht="78.75" x14ac:dyDescent="0.25">
      <c r="A30" s="61" t="s">
        <v>73</v>
      </c>
      <c r="B30" s="59" t="s">
        <v>126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28">
        <f t="shared" si="1"/>
        <v>0</v>
      </c>
    </row>
    <row r="31" spans="1:10" ht="31.5" x14ac:dyDescent="0.25">
      <c r="A31" s="61" t="s">
        <v>74</v>
      </c>
      <c r="B31" s="59" t="s">
        <v>127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28">
        <f t="shared" si="1"/>
        <v>0</v>
      </c>
    </row>
    <row r="32" spans="1:10" ht="15.75" x14ac:dyDescent="0.25">
      <c r="A32" s="61" t="s">
        <v>151</v>
      </c>
      <c r="B32" s="59" t="s">
        <v>128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28">
        <f t="shared" si="1"/>
        <v>0</v>
      </c>
    </row>
  </sheetData>
  <mergeCells count="6">
    <mergeCell ref="B5:J5"/>
    <mergeCell ref="A1:J1"/>
    <mergeCell ref="A2:A3"/>
    <mergeCell ref="B2:B3"/>
    <mergeCell ref="C2:I2"/>
    <mergeCell ref="J2:J3"/>
  </mergeCells>
  <pageMargins left="0.3" right="0.3" top="0.39" bottom="0.39" header="0" footer="0"/>
  <pageSetup paperSize="9" scale="8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14"/>
  <sheetViews>
    <sheetView workbookViewId="0">
      <selection activeCell="B5" sqref="B5:J5"/>
    </sheetView>
  </sheetViews>
  <sheetFormatPr defaultRowHeight="12.75" x14ac:dyDescent="0.2"/>
  <cols>
    <col min="1" max="1" width="7.7109375" style="62" customWidth="1"/>
    <col min="2" max="2" width="39.85546875" customWidth="1"/>
    <col min="3" max="9" width="15.140625" customWidth="1"/>
    <col min="10" max="10" width="16.7109375" customWidth="1"/>
  </cols>
  <sheetData>
    <row r="1" spans="1:10" ht="31.5" customHeight="1" x14ac:dyDescent="0.2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2.15" customHeight="1" x14ac:dyDescent="0.2">
      <c r="A2" s="144" t="s">
        <v>12</v>
      </c>
      <c r="B2" s="138" t="s">
        <v>130</v>
      </c>
      <c r="C2" s="146" t="s">
        <v>131</v>
      </c>
      <c r="D2" s="147"/>
      <c r="E2" s="147"/>
      <c r="F2" s="147"/>
      <c r="G2" s="147"/>
      <c r="H2" s="147"/>
      <c r="I2" s="148"/>
      <c r="J2" s="138" t="s">
        <v>34</v>
      </c>
    </row>
    <row r="3" spans="1:10" ht="33.75" customHeight="1" x14ac:dyDescent="0.2">
      <c r="A3" s="145"/>
      <c r="B3" s="127"/>
      <c r="C3" s="21">
        <v>2024</v>
      </c>
      <c r="D3" s="21">
        <v>2025</v>
      </c>
      <c r="E3" s="21">
        <v>2026</v>
      </c>
      <c r="F3" s="21">
        <v>2027</v>
      </c>
      <c r="G3" s="21">
        <v>2028</v>
      </c>
      <c r="H3" s="21">
        <v>2029</v>
      </c>
      <c r="I3" s="22">
        <v>2030</v>
      </c>
      <c r="J3" s="127"/>
    </row>
    <row r="4" spans="1:10" ht="18.75" customHeight="1" x14ac:dyDescent="0.2">
      <c r="A4" s="47">
        <v>1</v>
      </c>
      <c r="B4" s="45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  <c r="I4" s="47">
        <v>9</v>
      </c>
      <c r="J4" s="45">
        <v>10</v>
      </c>
    </row>
    <row r="5" spans="1:10" ht="16.5" customHeight="1" x14ac:dyDescent="0.2">
      <c r="A5" s="49" t="s">
        <v>153</v>
      </c>
      <c r="B5" s="135" t="s">
        <v>491</v>
      </c>
      <c r="C5" s="136"/>
      <c r="D5" s="136"/>
      <c r="E5" s="136"/>
      <c r="F5" s="136"/>
      <c r="G5" s="136"/>
      <c r="H5" s="136"/>
      <c r="I5" s="136"/>
      <c r="J5" s="137"/>
    </row>
    <row r="6" spans="1:10" ht="47.25" customHeight="1" x14ac:dyDescent="0.2">
      <c r="A6" s="71" t="s">
        <v>61</v>
      </c>
      <c r="B6" s="42" t="s">
        <v>154</v>
      </c>
      <c r="C6" s="57">
        <v>40616.228000000003</v>
      </c>
      <c r="D6" s="57">
        <v>40616.228000000003</v>
      </c>
      <c r="E6" s="57">
        <v>105455.9</v>
      </c>
      <c r="F6" s="57">
        <v>109674.2</v>
      </c>
      <c r="G6" s="57">
        <v>114061.1</v>
      </c>
      <c r="H6" s="57">
        <v>118623.6</v>
      </c>
      <c r="I6" s="57">
        <v>123368.59999999999</v>
      </c>
      <c r="J6" s="57">
        <f>SUM(C6:I6)</f>
        <v>652415.85599999991</v>
      </c>
    </row>
    <row r="7" spans="1:10" ht="36.950000000000003" customHeight="1" x14ac:dyDescent="0.2">
      <c r="A7" s="48" t="s">
        <v>77</v>
      </c>
      <c r="B7" s="43" t="s">
        <v>122</v>
      </c>
      <c r="C7" s="50">
        <v>40616.228000000003</v>
      </c>
      <c r="D7" s="50">
        <v>40616.228000000003</v>
      </c>
      <c r="E7" s="50">
        <v>105455.9</v>
      </c>
      <c r="F7" s="50">
        <v>109674.2</v>
      </c>
      <c r="G7" s="50">
        <v>114061.1</v>
      </c>
      <c r="H7" s="50">
        <v>118623.6</v>
      </c>
      <c r="I7" s="50">
        <v>123368.59999999999</v>
      </c>
      <c r="J7" s="50">
        <f>SUM(C7:I7)</f>
        <v>652415.85599999991</v>
      </c>
    </row>
    <row r="8" spans="1:10" ht="51" customHeight="1" x14ac:dyDescent="0.2">
      <c r="A8" s="48"/>
      <c r="B8" s="2" t="s">
        <v>135</v>
      </c>
      <c r="C8" s="50">
        <v>35742.281000000003</v>
      </c>
      <c r="D8" s="50">
        <v>35742.281000000003</v>
      </c>
      <c r="E8" s="50">
        <v>92801.2</v>
      </c>
      <c r="F8" s="50">
        <v>96513.3</v>
      </c>
      <c r="G8" s="50">
        <v>100373.8</v>
      </c>
      <c r="H8" s="50">
        <v>104388.8</v>
      </c>
      <c r="I8" s="50">
        <v>108564.4</v>
      </c>
      <c r="J8" s="50">
        <f>SUM(C8:I8)</f>
        <v>574126.06199999992</v>
      </c>
    </row>
    <row r="9" spans="1:10" ht="50.25" customHeight="1" x14ac:dyDescent="0.2">
      <c r="A9" s="48"/>
      <c r="B9" s="2" t="s">
        <v>123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70">
        <f t="shared" ref="J9:J14" si="0">SUM(C9:I9)</f>
        <v>0</v>
      </c>
    </row>
    <row r="10" spans="1:10" ht="36.75" customHeight="1" x14ac:dyDescent="0.2">
      <c r="A10" s="44" t="s">
        <v>155</v>
      </c>
      <c r="B10" s="56" t="s">
        <v>124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70">
        <f t="shared" si="0"/>
        <v>0</v>
      </c>
    </row>
    <row r="11" spans="1:10" ht="79.5" customHeight="1" x14ac:dyDescent="0.2">
      <c r="A11" s="44" t="s">
        <v>156</v>
      </c>
      <c r="B11" s="35" t="s">
        <v>125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70">
        <f t="shared" si="0"/>
        <v>0</v>
      </c>
    </row>
    <row r="12" spans="1:10" ht="78.75" x14ac:dyDescent="0.25">
      <c r="A12" s="61" t="s">
        <v>78</v>
      </c>
      <c r="B12" s="59" t="s">
        <v>126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70">
        <f t="shared" si="0"/>
        <v>0</v>
      </c>
    </row>
    <row r="13" spans="1:10" ht="31.5" x14ac:dyDescent="0.25">
      <c r="A13" s="61" t="s">
        <v>79</v>
      </c>
      <c r="B13" s="59" t="s">
        <v>127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70">
        <f t="shared" si="0"/>
        <v>0</v>
      </c>
    </row>
    <row r="14" spans="1:10" ht="15.75" x14ac:dyDescent="0.25">
      <c r="A14" s="61" t="s">
        <v>157</v>
      </c>
      <c r="B14" s="59" t="s">
        <v>128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70">
        <f t="shared" si="0"/>
        <v>0</v>
      </c>
    </row>
  </sheetData>
  <mergeCells count="6">
    <mergeCell ref="B5:J5"/>
    <mergeCell ref="A1:J1"/>
    <mergeCell ref="A2:A3"/>
    <mergeCell ref="B2:B3"/>
    <mergeCell ref="C2:I2"/>
    <mergeCell ref="J2:J3"/>
  </mergeCells>
  <pageMargins left="0.3" right="0.3" top="0.39" bottom="0.39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48</vt:i4>
      </vt:variant>
    </vt:vector>
  </HeadingPairs>
  <TitlesOfParts>
    <vt:vector size="94" baseType="lpstr">
      <vt:lpstr>Осн</vt:lpstr>
      <vt:lpstr>пок</vt:lpstr>
      <vt:lpstr>пок план дост</vt:lpstr>
      <vt:lpstr>Рез 1</vt:lpstr>
      <vt:lpstr>Рез 2</vt:lpstr>
      <vt:lpstr>Рез 3</vt:lpstr>
      <vt:lpstr>Фин 1</vt:lpstr>
      <vt:lpstr>Фин 2</vt:lpstr>
      <vt:lpstr>Фин 3</vt:lpstr>
      <vt:lpstr>ИТОГО ФО</vt:lpstr>
      <vt:lpstr>фин план исп</vt:lpstr>
      <vt:lpstr>КТ-1.1 (2024)</vt:lpstr>
      <vt:lpstr>КТ-1.1 (2025)</vt:lpstr>
      <vt:lpstr>КТ-1.1 (2026)</vt:lpstr>
      <vt:lpstr>КТ-1.1 (2027)</vt:lpstr>
      <vt:lpstr>КТ-1.1 (2028)</vt:lpstr>
      <vt:lpstr>КТ-1.1 (2029)</vt:lpstr>
      <vt:lpstr>КТ-1.1 (2030)</vt:lpstr>
      <vt:lpstr>КТ-2.1 (2024)</vt:lpstr>
      <vt:lpstr>КТ-2.1 (2025)</vt:lpstr>
      <vt:lpstr>КТ-2.1 (2026)</vt:lpstr>
      <vt:lpstr>КТ-2.1 (2027)</vt:lpstr>
      <vt:lpstr>КТ-2.1 (2028)</vt:lpstr>
      <vt:lpstr>КТ-2.1 (2029)</vt:lpstr>
      <vt:lpstr>КТ-2.1 (2030)</vt:lpstr>
      <vt:lpstr>КТ-2.2 (2024)</vt:lpstr>
      <vt:lpstr>КТ-2.2 (2025)</vt:lpstr>
      <vt:lpstr>КТ-2.2 (2026)</vt:lpstr>
      <vt:lpstr>КТ-2.2 (2027)</vt:lpstr>
      <vt:lpstr>КТ-2.2 (2028)</vt:lpstr>
      <vt:lpstr>КТ-2.2 (2029)</vt:lpstr>
      <vt:lpstr>КТ-2.2 (2030)</vt:lpstr>
      <vt:lpstr>КТ-2.3 (2024)</vt:lpstr>
      <vt:lpstr>КТ-2.3 (2025)</vt:lpstr>
      <vt:lpstr>КТ-2.3 (2026)</vt:lpstr>
      <vt:lpstr>КТ-2.3 (2027)</vt:lpstr>
      <vt:lpstr>КТ-2.3 (2028)</vt:lpstr>
      <vt:lpstr>КТ-2.3 (2029)</vt:lpstr>
      <vt:lpstr>КТ-2.3 (2030)</vt:lpstr>
      <vt:lpstr>КТ-3.1 (2024)</vt:lpstr>
      <vt:lpstr>КТ-3.1 (2025)</vt:lpstr>
      <vt:lpstr>КТ-3.1 (2026)</vt:lpstr>
      <vt:lpstr>КТ-3.1 (2027)</vt:lpstr>
      <vt:lpstr>КТ-3.1 (2028)</vt:lpstr>
      <vt:lpstr>КТ-3.1 (2029)</vt:lpstr>
      <vt:lpstr>КТ-3.1 (2030)</vt:lpstr>
      <vt:lpstr>'Рез 1'!_Ref142562482</vt:lpstr>
      <vt:lpstr>'Рез 2'!_Ref142562482</vt:lpstr>
      <vt:lpstr>'Рез 3'!_Ref142562482</vt:lpstr>
      <vt:lpstr>'КТ-1.1 (2024)'!Область_печати</vt:lpstr>
      <vt:lpstr>'КТ-1.1 (2025)'!Область_печати</vt:lpstr>
      <vt:lpstr>'КТ-1.1 (2026)'!Область_печати</vt:lpstr>
      <vt:lpstr>'КТ-1.1 (2027)'!Область_печати</vt:lpstr>
      <vt:lpstr>'КТ-1.1 (2028)'!Область_печати</vt:lpstr>
      <vt:lpstr>'КТ-1.1 (2029)'!Область_печати</vt:lpstr>
      <vt:lpstr>'КТ-1.1 (2030)'!Область_печати</vt:lpstr>
      <vt:lpstr>'КТ-2.1 (2024)'!Область_печати</vt:lpstr>
      <vt:lpstr>'КТ-2.1 (2025)'!Область_печати</vt:lpstr>
      <vt:lpstr>'КТ-2.1 (2026)'!Область_печати</vt:lpstr>
      <vt:lpstr>'КТ-2.1 (2027)'!Область_печати</vt:lpstr>
      <vt:lpstr>'КТ-2.1 (2028)'!Область_печати</vt:lpstr>
      <vt:lpstr>'КТ-2.1 (2029)'!Область_печати</vt:lpstr>
      <vt:lpstr>'КТ-2.1 (2030)'!Область_печати</vt:lpstr>
      <vt:lpstr>'КТ-2.2 (2024)'!Область_печати</vt:lpstr>
      <vt:lpstr>'КТ-2.2 (2025)'!Область_печати</vt:lpstr>
      <vt:lpstr>'КТ-2.2 (2026)'!Область_печати</vt:lpstr>
      <vt:lpstr>'КТ-2.2 (2027)'!Область_печати</vt:lpstr>
      <vt:lpstr>'КТ-2.2 (2028)'!Область_печати</vt:lpstr>
      <vt:lpstr>'КТ-2.2 (2029)'!Область_печати</vt:lpstr>
      <vt:lpstr>'КТ-2.2 (2030)'!Область_печати</vt:lpstr>
      <vt:lpstr>'КТ-2.3 (2024)'!Область_печати</vt:lpstr>
      <vt:lpstr>'КТ-2.3 (2025)'!Область_печати</vt:lpstr>
      <vt:lpstr>'КТ-2.3 (2026)'!Область_печати</vt:lpstr>
      <vt:lpstr>'КТ-2.3 (2027)'!Область_печати</vt:lpstr>
      <vt:lpstr>'КТ-2.3 (2028)'!Область_печати</vt:lpstr>
      <vt:lpstr>'КТ-2.3 (2029)'!Область_печати</vt:lpstr>
      <vt:lpstr>'КТ-2.3 (2030)'!Область_печати</vt:lpstr>
      <vt:lpstr>'КТ-3.1 (2024)'!Область_печати</vt:lpstr>
      <vt:lpstr>'КТ-3.1 (2025)'!Область_печати</vt:lpstr>
      <vt:lpstr>'КТ-3.1 (2026)'!Область_печати</vt:lpstr>
      <vt:lpstr>'КТ-3.1 (2027)'!Область_печати</vt:lpstr>
      <vt:lpstr>'КТ-3.1 (2028)'!Область_печати</vt:lpstr>
      <vt:lpstr>'КТ-3.1 (2029)'!Область_печати</vt:lpstr>
      <vt:lpstr>'КТ-3.1 (2030)'!Область_печати</vt:lpstr>
      <vt:lpstr>Осн!Область_печати</vt:lpstr>
      <vt:lpstr>пок!Область_печати</vt:lpstr>
      <vt:lpstr>'пок план дост'!Область_печати</vt:lpstr>
      <vt:lpstr>'Рез 1'!Область_печати</vt:lpstr>
      <vt:lpstr>'Рез 2'!Область_печати</vt:lpstr>
      <vt:lpstr>'Рез 3'!Область_печати</vt:lpstr>
      <vt:lpstr>'Фин 1'!Область_печати</vt:lpstr>
      <vt:lpstr>'Фин 2'!Область_печати</vt:lpstr>
      <vt:lpstr>'Фин 3'!Область_печати</vt:lpstr>
      <vt:lpstr>'фин план исп'!Область_печати</vt:lpstr>
    </vt:vector>
  </TitlesOfParts>
  <Company>Stimulsoft Reports 2019.3.4 from 5 August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RP_Akseleraciya</dc:title>
  <dc:subject>RP_Akseleraciya</dc:subject>
  <dc:creator>Шурмина Светлана Анатольевна</dc:creator>
  <cp:lastModifiedBy>Шурмина Светлана Анатольевна</cp:lastModifiedBy>
  <cp:lastPrinted>2023-09-21T12:08:19Z</cp:lastPrinted>
  <dcterms:created xsi:type="dcterms:W3CDTF">2023-08-03T12:58:22Z</dcterms:created>
  <dcterms:modified xsi:type="dcterms:W3CDTF">2023-09-21T12:32:00Z</dcterms:modified>
</cp:coreProperties>
</file>